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G_Zwickau\AG_Kulturraum\2_2027\AV 2027 INTERNER BEREICH KRVZ-Webseite\7_Investitionen\"/>
    </mc:Choice>
  </mc:AlternateContent>
  <xr:revisionPtr revIDLastSave="0" documentId="8_{5868FAC8-00ED-4891-B4C6-6AEF778DFE3C}" xr6:coauthVersionLast="47" xr6:coauthVersionMax="47" xr10:uidLastSave="{00000000-0000-0000-0000-000000000000}"/>
  <bookViews>
    <workbookView xWindow="-120" yWindow="-120" windowWidth="29040" windowHeight="15720" xr2:uid="{5243704E-E978-4E0E-A126-4CE1F35128C2}"/>
  </bookViews>
  <sheets>
    <sheet name="Übersicht Anfra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M31" i="1"/>
  <c r="J31" i="1"/>
  <c r="I31" i="1"/>
  <c r="H31" i="1"/>
  <c r="G31" i="1"/>
  <c r="E31" i="1"/>
  <c r="D31" i="1"/>
  <c r="F30" i="1"/>
  <c r="P27" i="1"/>
  <c r="P28" i="1" s="1"/>
  <c r="O27" i="1"/>
  <c r="O28" i="1" s="1"/>
  <c r="I27" i="1"/>
  <c r="I28" i="1" s="1"/>
  <c r="H27" i="1"/>
  <c r="H28" i="1" s="1"/>
  <c r="G27" i="1"/>
  <c r="G28" i="1" s="1"/>
  <c r="E27" i="1"/>
  <c r="E28" i="1" s="1"/>
  <c r="D27" i="1"/>
  <c r="D28" i="1" s="1"/>
  <c r="F26" i="1"/>
  <c r="M26" i="1" s="1"/>
  <c r="N26" i="1" s="1"/>
  <c r="F25" i="1"/>
  <c r="N25" i="1" s="1"/>
  <c r="F24" i="1"/>
  <c r="N24" i="1" s="1"/>
  <c r="F23" i="1"/>
  <c r="N23" i="1" s="1"/>
  <c r="F22" i="1"/>
  <c r="N22" i="1" s="1"/>
  <c r="F21" i="1"/>
  <c r="N21" i="1" s="1"/>
  <c r="F20" i="1"/>
  <c r="N20" i="1" s="1"/>
  <c r="F19" i="1"/>
  <c r="N19" i="1" s="1"/>
  <c r="F18" i="1"/>
  <c r="N18" i="1" s="1"/>
  <c r="F17" i="1"/>
  <c r="N17" i="1" s="1"/>
  <c r="F16" i="1"/>
  <c r="N16" i="1" s="1"/>
  <c r="F15" i="1"/>
  <c r="N15" i="1" s="1"/>
  <c r="F14" i="1"/>
  <c r="N14" i="1" s="1"/>
  <c r="F13" i="1"/>
  <c r="N13" i="1" s="1"/>
  <c r="F12" i="1"/>
  <c r="N12" i="1" s="1"/>
  <c r="F11" i="1"/>
  <c r="N11" i="1" s="1"/>
  <c r="F10" i="1"/>
  <c r="N10" i="1" s="1"/>
  <c r="F9" i="1"/>
  <c r="N9" i="1" s="1"/>
  <c r="F8" i="1"/>
  <c r="N8" i="1" s="1"/>
  <c r="F7" i="1"/>
  <c r="N7" i="1" s="1"/>
  <c r="F6" i="1"/>
  <c r="M5" i="1"/>
  <c r="M27" i="1" s="1"/>
  <c r="M28" i="1" s="1"/>
  <c r="J5" i="1"/>
  <c r="J27" i="1" l="1"/>
  <c r="J28" i="1" s="1"/>
  <c r="R5" i="1"/>
  <c r="F27" i="1"/>
  <c r="F28" i="1" s="1"/>
  <c r="N6" i="1"/>
  <c r="F31" i="1"/>
  <c r="F32" i="1" s="1"/>
  <c r="N30" i="1"/>
  <c r="D32" i="1"/>
  <c r="E32" i="1"/>
  <c r="G32" i="1"/>
  <c r="H32" i="1"/>
  <c r="I32" i="1"/>
  <c r="J32" i="1"/>
  <c r="M32" i="1"/>
  <c r="P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Geier, Berit</author>
    <author>Lippold, Mandy</author>
  </authors>
  <commentList>
    <comment ref="A11" authorId="0" shapeId="0" xr:uid="{AD4B0520-58FE-4D8A-BE9F-C8947A40E157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lt. vorliegender Unterlagen sind keine investiven Einnahmen geplant</t>
        </r>
      </text>
    </comment>
    <comment ref="C15" authorId="1" shapeId="0" xr:uid="{8F516A68-1FF7-43B2-817A-0D81C8B7EDC0}">
      <text>
        <r>
          <rPr>
            <b/>
            <sz val="9"/>
            <color indexed="81"/>
            <rFont val="Segoe UI"/>
            <family val="2"/>
          </rPr>
          <t>Lippold, Mandy:</t>
        </r>
        <r>
          <rPr>
            <sz val="9"/>
            <color indexed="81"/>
            <rFont val="Segoe UI"/>
            <family val="2"/>
          </rPr>
          <t xml:space="preserve">
bei Mitteilung zum Bearbeitungsstand ist u. a. die Position "Erneuerung /Instandsetzung Dächer und Holzbauteile (z. B. Fenster, Türen, dielen, Dachrinnen" im Detail zu erläutern (wg. Umschichtung im Jahr 2026 zugunsten der Heizungsanlage)</t>
        </r>
      </text>
    </comment>
    <comment ref="K19" authorId="0" shapeId="0" xr:uid="{DAE7B207-3ADA-4EDA-8E19-BBC3E9F93F98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2025: hat das TPZ für den 4. BA zur Erneuerung der Beleuchtungstechnik 20.000 € sowie für den 2. BA zur Erneuerung des Digitalnetzes 28.000 € v. KRVZ erhalten
Das TPZ hat in 2026 für den 2. BA der Saalbeschallungsanlage 105.000 € sowie für den 3.BA zur Erneuerung des Videonetzes 30.000 € durch den KRVZ erhalten = 135.000 €</t>
        </r>
      </text>
    </comment>
    <comment ref="I21" authorId="0" shapeId="0" xr:uid="{7C48FDD2-50E4-4547-AB62-DFBE9694D22A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Beteiligung des Theaters Plauen-Zwickau als vertraglicher Mitbenutzer (25  %, höchstens 12.500 €)</t>
        </r>
      </text>
    </comment>
    <comment ref="D22" authorId="0" shapeId="0" xr:uid="{BC5D8FD0-E757-485E-B5D3-4114837AFBB7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aufgerundet</t>
        </r>
      </text>
    </comment>
    <comment ref="J22" authorId="0" shapeId="0" xr:uid="{7514897B-01AD-4A84-B775-F511A97FF3E2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aufgerundet;
lt. formloser Anfrage wurde Eigenanteil v. 25.800,77 € angegeben</t>
        </r>
      </text>
    </comment>
    <comment ref="M22" authorId="0" shapeId="0" xr:uid="{075546FB-026D-499D-8D77-941F47D976DD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abgerundet; lt. formloser Anfrage wurden Fördermitel i. H. v. 25.800,77 € beantragt</t>
        </r>
      </text>
    </comment>
    <comment ref="D23" authorId="0" shapeId="0" xr:uid="{9CA2FD09-5D2A-40A3-AC93-8E8D985F4EBF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aufgerundet</t>
        </r>
      </text>
    </comment>
    <comment ref="J23" authorId="0" shapeId="0" xr:uid="{5619501A-D057-44FB-B929-A25407CBB809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aufgerundet; lt. formloser Anfrage wurde ein Eigenanteil i. H. v. 31.728,44 € angegeben</t>
        </r>
      </text>
    </comment>
    <comment ref="M23" authorId="0" shapeId="0" xr:uid="{F1D63A8A-8290-47E8-A7BD-4416E2108F89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abgerundet, lt. formloser Anfrage wurden Fördermitel i. H. v. 31.728,44 € beantragt</t>
        </r>
      </text>
    </comment>
    <comment ref="D24" authorId="0" shapeId="0" xr:uid="{36C8BB9D-989E-4037-8A1B-01D368298F6F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aufgerundet</t>
        </r>
      </text>
    </comment>
    <comment ref="J24" authorId="0" shapeId="0" xr:uid="{BDE20D99-7895-48A4-B56D-A7C2370ED446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aufgerundet; lt. formloser Anfrage wurden als Eigenanteil 35.446,46 € angegeben</t>
        </r>
      </text>
    </comment>
    <comment ref="M24" authorId="0" shapeId="0" xr:uid="{3671D52B-DD0A-44D7-B58A-D8E7C33A3DBB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abgerundet;
 lt. formloser Anfrage wurden 35.446,46 € beantragt
</t>
        </r>
      </text>
    </comment>
    <comment ref="A26" authorId="0" shapeId="0" xr:uid="{1595EB6B-04B1-4FC7-9F13-A6F0188C43A0}">
      <text>
        <r>
          <rPr>
            <b/>
            <sz val="9"/>
            <color indexed="81"/>
            <rFont val="Segoe UI"/>
            <family val="2"/>
          </rPr>
          <t>Geier, Berit:</t>
        </r>
        <r>
          <rPr>
            <sz val="9"/>
            <color indexed="81"/>
            <rFont val="Segoe UI"/>
            <family val="2"/>
          </rPr>
          <t xml:space="preserve">
Bitte Rücksprache mit Marika, ob noch Unterlagen eingereicht wurden</t>
        </r>
      </text>
    </comment>
  </commentList>
</comments>
</file>

<file path=xl/sharedStrings.xml><?xml version="1.0" encoding="utf-8"?>
<sst xmlns="http://schemas.openxmlformats.org/spreadsheetml/2006/main" count="147" uniqueCount="111">
  <si>
    <t>formlose investive Anfragen - Stichtag 31. Juli 2026</t>
  </si>
  <si>
    <t>NEU</t>
  </si>
  <si>
    <t xml:space="preserve">      Deckungsmittel (Einnahmen)</t>
  </si>
  <si>
    <r>
      <t xml:space="preserve">Akten-
zeichen
</t>
    </r>
    <r>
      <rPr>
        <b/>
        <sz val="9"/>
        <rFont val="Arial"/>
        <family val="2"/>
      </rPr>
      <t>für</t>
    </r>
    <r>
      <rPr>
        <u/>
        <sz val="9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Anfragen</t>
    </r>
  </si>
  <si>
    <t>Antragsteller/ Rechtsträger</t>
  </si>
  <si>
    <t>Bezeichnung der Einrichtung/ des Projektes</t>
  </si>
  <si>
    <t>Gesamt-
ausgaben</t>
  </si>
  <si>
    <t>nicht zuwendungs-fähige Ausgaben
(Abschreibungen …)</t>
  </si>
  <si>
    <t>davon 
zuw.-fähige 
Ausgaben</t>
  </si>
  <si>
    <t>Eigenein-
nahmen</t>
  </si>
  <si>
    <t>Zuschuss 
SG*</t>
  </si>
  <si>
    <t>Sonstige 
Zuschüsse</t>
  </si>
  <si>
    <t>Zuschuss RT*</t>
  </si>
  <si>
    <t>angefragte Förderung 2027</t>
  </si>
  <si>
    <t>angefragter
Fördersatz
v.H.</t>
  </si>
  <si>
    <t>Vorschlag möglicher Förderung</t>
  </si>
  <si>
    <t>Rückmeldung
Beirat</t>
  </si>
  <si>
    <t>Anmerkung Kultursekretariat</t>
  </si>
  <si>
    <t>Kontrolle</t>
  </si>
  <si>
    <t>ZUORDNUNG
SPARTE</t>
  </si>
  <si>
    <t>Investive Maßnahmen (formlose Anträge)</t>
  </si>
  <si>
    <t>Kunstverein Stadt Glauchau art gluchowe</t>
  </si>
  <si>
    <t>Investition Galerie Alter Pferdestall</t>
  </si>
  <si>
    <t>0
0</t>
  </si>
  <si>
    <t xml:space="preserve">KRVZ hatte in den letzten Jahren der Bildung einer zweckgebundenen Rücklage in Vorbereitung Umzug Marstall für notwendige Investionen zugestimmt. Der Stand Rücklage vom 31.12.2025 lt. VN beträgt 33.368,93 €. Demzufolge wäre die Rücklage nunmehr vollständig einzusetzen. </t>
  </si>
  <si>
    <t>Bildende Kunst</t>
  </si>
  <si>
    <t>Musikschule Rodewisch e.V.</t>
  </si>
  <si>
    <t>Sanierung Sanitärbereich Konzertsaal</t>
  </si>
  <si>
    <t>0 
10.000</t>
  </si>
  <si>
    <t>0
20,20</t>
  </si>
  <si>
    <t>Musikschulen</t>
  </si>
  <si>
    <t>Landkreis Zwickau</t>
  </si>
  <si>
    <r>
      <rPr>
        <u/>
        <sz val="9"/>
        <rFont val="Arial"/>
        <family val="2"/>
      </rPr>
      <t>DLM Schloss Blankenhain:</t>
    </r>
    <r>
      <rPr>
        <sz val="9"/>
        <rFont val="Arial"/>
        <family val="2"/>
      </rPr>
      <t xml:space="preserve">
Wegesanierung und Gestaltung des Schlossparks des DLM</t>
    </r>
  </si>
  <si>
    <t>24.000
47.500</t>
  </si>
  <si>
    <t>40,00
50,00</t>
  </si>
  <si>
    <t>Museen</t>
  </si>
  <si>
    <r>
      <t xml:space="preserve">DLM Schloss Blankenhain:
</t>
    </r>
    <r>
      <rPr>
        <sz val="9"/>
        <rFont val="Arial"/>
        <family val="2"/>
      </rPr>
      <t>Größere Instandhaltungsmaßnahmen an Museumsgebäuden, u.a. Sanierung Objekt "Bockwindmühle"</t>
    </r>
  </si>
  <si>
    <r>
      <t xml:space="preserve">DLM Schloss Blankenhain:
</t>
    </r>
    <r>
      <rPr>
        <sz val="9"/>
        <rFont val="Arial"/>
        <family val="2"/>
      </rPr>
      <t>Restaurierung von Turm und Tor des Museumsobjektes "historisches Feuerwehrhaus"</t>
    </r>
  </si>
  <si>
    <r>
      <t xml:space="preserve">DLM Schloss Blankenhain:
</t>
    </r>
    <r>
      <rPr>
        <sz val="9"/>
        <rFont val="Arial"/>
        <family val="2"/>
      </rPr>
      <t>Restaurierung des Museumsbereiches "Dampfmaschine und Maschinenhaus"</t>
    </r>
  </si>
  <si>
    <r>
      <t xml:space="preserve">DLM Schloss Blankenhain:
</t>
    </r>
    <r>
      <rPr>
        <sz val="9"/>
        <rFont val="Arial"/>
        <family val="2"/>
      </rPr>
      <t>Update Sammlungsdatenbank-Software des DLM "robotron Daphne" zur Version 4</t>
    </r>
  </si>
  <si>
    <t>lfd. Kosten - Update</t>
  </si>
  <si>
    <r>
      <t xml:space="preserve">DLM Schloss Blankenhain:
</t>
    </r>
    <r>
      <rPr>
        <sz val="9"/>
        <rFont val="Arial"/>
        <family val="2"/>
      </rPr>
      <t>Neugestaltung der Ausstellungen im Objekt "Alte Dorfschule" (Ausstellungswände)</t>
    </r>
  </si>
  <si>
    <r>
      <t xml:space="preserve">DLM Schloss Blankenhain:
</t>
    </r>
    <r>
      <rPr>
        <sz val="9"/>
        <rFont val="Arial"/>
        <family val="2"/>
      </rPr>
      <t>Anschaffung von Vitrinen für die Ausstellungen des DLM</t>
    </r>
  </si>
  <si>
    <t>Stadtverwaltung Hohenstein-Ernstthal</t>
  </si>
  <si>
    <r>
      <t xml:space="preserve">Textil- und Rennsportmuseum:
</t>
    </r>
    <r>
      <rPr>
        <sz val="9"/>
        <rFont val="Arial"/>
        <family val="2"/>
      </rPr>
      <t xml:space="preserve">Umsetzung Raum- und Gestaltungskonzept 2013/1 </t>
    </r>
    <r>
      <rPr>
        <u/>
        <sz val="9"/>
        <rFont val="Arial"/>
        <family val="2"/>
      </rPr>
      <t xml:space="preserve">
</t>
    </r>
    <r>
      <rPr>
        <sz val="9"/>
        <rFont val="Arial"/>
        <family val="2"/>
      </rPr>
      <t>Ausstellungsarchitektur Wirkerei Anbau - Module und Podeste</t>
    </r>
  </si>
  <si>
    <t>8.728
13.550</t>
  </si>
  <si>
    <t>Landratsamt Vogtlandkreis</t>
  </si>
  <si>
    <t>Sanierungs- und Rekonstruktionsmaßnahmen in landkreiseigenen Kultureinrichtungen
Neuberinhaus Reichenbach
Vogtländisches Freilichtmuseum
Topaswelt Schneckenstein</t>
  </si>
  <si>
    <t>153.000
170.000</t>
  </si>
  <si>
    <t>85,00
85,00</t>
  </si>
  <si>
    <t>Museen / Soziokultur</t>
  </si>
  <si>
    <t>Stadt Zwickau</t>
  </si>
  <si>
    <r>
      <rPr>
        <u/>
        <sz val="9"/>
        <rFont val="Arial"/>
        <family val="2"/>
      </rPr>
      <t>Priesterhäuser Zwickau:</t>
    </r>
    <r>
      <rPr>
        <sz val="9"/>
        <rFont val="Arial"/>
        <family val="2"/>
      </rPr>
      <t xml:space="preserve">
Erneuerung des Museums-Stellwandsystem</t>
    </r>
  </si>
  <si>
    <r>
      <rPr>
        <u/>
        <sz val="9"/>
        <rFont val="Arial"/>
        <family val="2"/>
      </rPr>
      <t>Priesterhäuser Zwickau:</t>
    </r>
    <r>
      <rPr>
        <sz val="9"/>
        <rFont val="Arial"/>
        <family val="2"/>
      </rPr>
      <t xml:space="preserve">
Beamer mit Multimediastation</t>
    </r>
  </si>
  <si>
    <t>Theater Plauen - Zwickau gGmbH</t>
  </si>
  <si>
    <r>
      <rPr>
        <u/>
        <sz val="9"/>
        <rFont val="Arial"/>
        <family val="2"/>
      </rPr>
      <t>Vogtlandtheater Plauen:</t>
    </r>
    <r>
      <rPr>
        <sz val="9"/>
        <rFont val="Arial"/>
        <family val="2"/>
      </rPr>
      <t xml:space="preserve">
3. BA - Erneuerung der Dimmeranlage und des dazugehörigen Netzwerkes </t>
    </r>
  </si>
  <si>
    <t>80.000
103.650</t>
  </si>
  <si>
    <t>40,00
69,10</t>
  </si>
  <si>
    <t>Darstellende Kunst</t>
  </si>
  <si>
    <r>
      <rPr>
        <u/>
        <sz val="9"/>
        <rFont val="Arial"/>
        <family val="2"/>
      </rPr>
      <t>Vogtlandtheater Plauen:</t>
    </r>
    <r>
      <rPr>
        <sz val="9"/>
        <rFont val="Arial"/>
        <family val="2"/>
      </rPr>
      <t xml:space="preserve">
Ersatz und Erneuerung der Tonmischpulte</t>
    </r>
  </si>
  <si>
    <t>Stadt Markneukirchen</t>
  </si>
  <si>
    <r>
      <rPr>
        <u/>
        <sz val="9"/>
        <rFont val="Arial"/>
        <family val="2"/>
      </rPr>
      <t>Musikhalle Markneukirchen:</t>
    </r>
    <r>
      <rPr>
        <sz val="9"/>
        <rFont val="Arial"/>
        <family val="2"/>
      </rPr>
      <t xml:space="preserve">
Neugestaltung u. energetische Optimierung im Rondell der Musikhalle</t>
    </r>
  </si>
  <si>
    <t>0
54.100</t>
  </si>
  <si>
    <t>0
50,00</t>
  </si>
  <si>
    <r>
      <t xml:space="preserve">Weitere Einrichtungen
</t>
    </r>
    <r>
      <rPr>
        <sz val="9"/>
        <rFont val="Arial"/>
        <family val="2"/>
      </rPr>
      <t>(Austragsungsort "Intern. Instrumentalwettbewerb")</t>
    </r>
  </si>
  <si>
    <t>Instandsetzung des Steinway-D-Konzertflügels</t>
  </si>
  <si>
    <t>Theater Plauen-Zwickau ist an den Kosten mit 12.500 Euro beteiligt (enthalten im inst. Antrag unter Wartungskosten)
Gem. Nutzung gem. Nutzungsvertrag</t>
  </si>
  <si>
    <t>Darstellenden Kunst / Wettbewerbe Stadt Zwickau</t>
  </si>
  <si>
    <t>Chursächsische Veranstaltungs GmbH</t>
  </si>
  <si>
    <r>
      <rPr>
        <u/>
        <sz val="9"/>
        <rFont val="Arial"/>
        <family val="2"/>
      </rPr>
      <t>König Albert Theater Bad Elster:</t>
    </r>
    <r>
      <rPr>
        <sz val="9"/>
        <rFont val="Arial"/>
        <family val="2"/>
      </rPr>
      <t xml:space="preserve">
Modernisierung Bühnenlicht </t>
    </r>
  </si>
  <si>
    <t>13.669
108.299</t>
  </si>
  <si>
    <r>
      <rPr>
        <u/>
        <sz val="9"/>
        <rFont val="Arial"/>
        <family val="2"/>
      </rPr>
      <t>König Albert Theater Bad Elster:</t>
    </r>
    <r>
      <rPr>
        <sz val="9"/>
        <rFont val="Arial"/>
        <family val="2"/>
      </rPr>
      <t xml:space="preserve">
Reparatur und Ersatzbeschaffung Orchesterausstattung</t>
    </r>
  </si>
  <si>
    <r>
      <rPr>
        <u/>
        <sz val="9"/>
        <rFont val="Arial"/>
        <family val="2"/>
      </rPr>
      <t>Königliches Kurhaus Bad Elster:</t>
    </r>
    <r>
      <rPr>
        <sz val="9"/>
        <rFont val="Arial"/>
        <family val="2"/>
      </rPr>
      <t xml:space="preserve">
Modernisierung Ton- und Lichttechnik</t>
    </r>
  </si>
  <si>
    <t>Landkreis Zwickau (ZIM)</t>
  </si>
  <si>
    <r>
      <rPr>
        <u/>
        <sz val="9"/>
        <rFont val="Arial"/>
        <family val="2"/>
      </rPr>
      <t>Schloss Waldenburg:</t>
    </r>
    <r>
      <rPr>
        <sz val="9"/>
        <rFont val="Arial"/>
        <family val="2"/>
      </rPr>
      <t xml:space="preserve">
bauliche Vorbereitung der Räume Erdgeschoss für die Orgelausstellung </t>
    </r>
  </si>
  <si>
    <t>Weitere Einrichtungen</t>
  </si>
  <si>
    <t>Oelsnitzer Kultur GmbH</t>
  </si>
  <si>
    <r>
      <rPr>
        <u/>
        <sz val="9"/>
        <rFont val="Arial"/>
        <family val="2"/>
      </rPr>
      <t>Museen Schloß Voigtsberg</t>
    </r>
    <r>
      <rPr>
        <sz val="9"/>
        <rFont val="Arial"/>
        <family val="2"/>
      </rPr>
      <t xml:space="preserve">
Neukonzeptionierung des Monitoring auf verschiedene Schädlinge mittels Neuausstattung mit Monitoringfallen und mobiler Wärmekammer zur prophylaktischen Behandlung von Objekten</t>
    </r>
  </si>
  <si>
    <t>Zwischensumme</t>
  </si>
  <si>
    <t>I. Summe Investitionen</t>
  </si>
  <si>
    <r>
      <rPr>
        <b/>
        <sz val="10"/>
        <color theme="5" tint="-0.249977111117893"/>
        <rFont val="Arial"/>
        <family val="2"/>
      </rPr>
      <t>Strukturmaßnahmen</t>
    </r>
    <r>
      <rPr>
        <b/>
        <sz val="10"/>
        <rFont val="Arial"/>
        <family val="2"/>
      </rPr>
      <t xml:space="preserve"> § 6 Abs. 2 Buchst. b SächsKRG - </t>
    </r>
    <r>
      <rPr>
        <b/>
        <sz val="10"/>
        <color theme="5" tint="-0.249977111117893"/>
        <rFont val="Arial"/>
        <family val="2"/>
      </rPr>
      <t xml:space="preserve">Antragstellung SMWK, Kofinanzierung KRVZ </t>
    </r>
  </si>
  <si>
    <r>
      <rPr>
        <u/>
        <sz val="8"/>
        <rFont val="Arial"/>
        <family val="2"/>
      </rPr>
      <t>Kunstsammlungen Zwickau Max-Pechstein-Museum:</t>
    </r>
    <r>
      <rPr>
        <sz val="8"/>
        <rFont val="Arial"/>
        <family val="2"/>
      </rPr>
      <t xml:space="preserve">
Betriebliche Neuorganisation und Ausstattung von Nutzungs- und Aufenthaltsbereichen für Besuchende </t>
    </r>
  </si>
  <si>
    <t>127.500
160.725</t>
  </si>
  <si>
    <t>75,00
50,00</t>
  </si>
  <si>
    <t xml:space="preserve">Gem. VwV Zuwendungen Strukturmaßnahmen SächsKRG - IV Br, 6 soll finanz. Beteiligung der Kulturräume in Höhe von regelmäßig 5 v.H. der zuwendungsfähigen Ausgaben erfolgen. Die Stadt Zwickau beantragt eine Beteiligung von 25 v.H. unter Betrachtung der Gesamtmaßnahme "Neugestaltung KUNSTSAMMLUNGEN Zwickau"  </t>
  </si>
  <si>
    <t>II. SUMME
 INVESTITIONEN</t>
  </si>
  <si>
    <t>Vorjahres-
bewilligungen
 2025
2026</t>
  </si>
  <si>
    <t>Fördersatz
2026
v.H.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</si>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</sst>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_ ;\-#,##0.00\ "/>
    <numFmt numFmtId="165" formatCode="#,##0\ _€"/>
    <numFmt numFmtId="166" formatCode="#,##0.00\ _€"/>
    <numFmt numFmtId="167" formatCode="_-* #,##0\ &quot;€&quot;_-;\-* #,##0\ &quot;€&quot;_-;_-* &quot;-&quot;??\ &quot;€&quot;_-;_-@_-"/>
    <numFmt numFmtId="168" formatCode="#,##0_ ;\-#,##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i/>
      <sz val="9"/>
      <name val="Arial"/>
      <family val="2"/>
    </font>
    <font>
      <u/>
      <sz val="9"/>
      <name val="Arial"/>
      <family val="2"/>
    </font>
    <font>
      <b/>
      <u/>
      <sz val="9"/>
      <color rgb="FFFF0000"/>
      <name val="Arial"/>
      <family val="2"/>
    </font>
    <font>
      <b/>
      <sz val="1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b/>
      <sz val="10"/>
      <color theme="5" tint="-0.249977111117893"/>
      <name val="Arial"/>
      <family val="2"/>
    </font>
    <font>
      <u/>
      <sz val="8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91">
    <xf numFmtId="0" fontId="0" fillId="0" borderId="0" xfId="0"/>
    <xf numFmtId="0" fontId="3" fillId="0" borderId="0" xfId="2" applyFont="1" applyAlignment="1">
      <alignment horizontal="left"/>
    </xf>
    <xf numFmtId="0" fontId="2" fillId="0" borderId="0" xfId="2"/>
    <xf numFmtId="44" fontId="5" fillId="0" borderId="0" xfId="1" applyFont="1"/>
    <xf numFmtId="0" fontId="5" fillId="0" borderId="0" xfId="2" applyFont="1"/>
    <xf numFmtId="44" fontId="5" fillId="0" borderId="0" xfId="1" applyFont="1" applyFill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40" fontId="5" fillId="0" borderId="0" xfId="2" applyNumberFormat="1" applyFont="1" applyAlignment="1">
      <alignment horizontal="right"/>
    </xf>
    <xf numFmtId="40" fontId="5" fillId="0" borderId="0" xfId="2" applyNumberFormat="1" applyFont="1" applyAlignment="1">
      <alignment horizontal="left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44" fontId="5" fillId="0" borderId="2" xfId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44" fontId="5" fillId="0" borderId="6" xfId="1" applyFont="1" applyFill="1" applyBorder="1" applyAlignment="1">
      <alignment horizontal="center" vertical="center"/>
    </xf>
    <xf numFmtId="44" fontId="5" fillId="0" borderId="6" xfId="1" applyFont="1" applyFill="1" applyBorder="1"/>
    <xf numFmtId="44" fontId="5" fillId="0" borderId="1" xfId="1" applyFont="1" applyFill="1" applyBorder="1" applyAlignment="1">
      <alignment horizontal="center" vertical="center"/>
    </xf>
    <xf numFmtId="44" fontId="8" fillId="3" borderId="3" xfId="1" applyFont="1" applyFill="1" applyBorder="1" applyAlignment="1">
      <alignment horizontal="right" vertical="center" wrapText="1"/>
    </xf>
    <xf numFmtId="164" fontId="8" fillId="3" borderId="3" xfId="1" applyNumberFormat="1" applyFont="1" applyFill="1" applyBorder="1" applyAlignment="1">
      <alignment horizontal="right" vertical="center" wrapText="1"/>
    </xf>
    <xf numFmtId="44" fontId="5" fillId="4" borderId="6" xfId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>
      <alignment horizontal="center" vertical="center" wrapText="1"/>
    </xf>
    <xf numFmtId="40" fontId="5" fillId="2" borderId="7" xfId="0" applyNumberFormat="1" applyFont="1" applyFill="1" applyBorder="1" applyAlignment="1">
      <alignment horizontal="right" vertical="center" wrapText="1"/>
    </xf>
    <xf numFmtId="40" fontId="6" fillId="5" borderId="7" xfId="0" applyNumberFormat="1" applyFont="1" applyFill="1" applyBorder="1" applyAlignment="1">
      <alignment horizontal="left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44" fontId="5" fillId="0" borderId="8" xfId="1" applyFont="1" applyFill="1" applyBorder="1" applyAlignment="1">
      <alignment horizontal="center" vertical="center" wrapText="1"/>
    </xf>
    <xf numFmtId="44" fontId="5" fillId="2" borderId="11" xfId="1" applyFont="1" applyFill="1" applyBorder="1" applyAlignment="1">
      <alignment horizontal="center" vertical="center" wrapText="1"/>
    </xf>
    <xf numFmtId="44" fontId="5" fillId="0" borderId="9" xfId="1" applyFont="1" applyFill="1" applyBorder="1" applyAlignment="1">
      <alignment horizontal="center" vertical="center" wrapText="1"/>
    </xf>
    <xf numFmtId="44" fontId="8" fillId="3" borderId="9" xfId="1" applyFont="1" applyFill="1" applyBorder="1" applyAlignment="1">
      <alignment horizontal="center" vertical="center" wrapText="1"/>
    </xf>
    <xf numFmtId="164" fontId="8" fillId="3" borderId="9" xfId="1" applyNumberFormat="1" applyFont="1" applyFill="1" applyBorder="1" applyAlignment="1">
      <alignment horizontal="center" vertical="center" wrapText="1"/>
    </xf>
    <xf numFmtId="44" fontId="6" fillId="4" borderId="12" xfId="1" applyFont="1" applyFill="1" applyBorder="1" applyAlignment="1">
      <alignment horizontal="center" vertical="center" wrapText="1"/>
    </xf>
    <xf numFmtId="164" fontId="6" fillId="4" borderId="10" xfId="1" applyNumberFormat="1" applyFont="1" applyFill="1" applyBorder="1" applyAlignment="1">
      <alignment horizontal="center" vertical="center" wrapText="1"/>
    </xf>
    <xf numFmtId="40" fontId="5" fillId="2" borderId="14" xfId="0" applyNumberFormat="1" applyFont="1" applyFill="1" applyBorder="1" applyAlignment="1">
      <alignment horizontal="center" vertical="center" wrapText="1"/>
    </xf>
    <xf numFmtId="40" fontId="6" fillId="5" borderId="14" xfId="0" applyNumberFormat="1" applyFont="1" applyFill="1" applyBorder="1" applyAlignment="1">
      <alignment horizontal="center" vertical="center" wrapText="1"/>
    </xf>
    <xf numFmtId="0" fontId="11" fillId="6" borderId="16" xfId="2" applyFont="1" applyFill="1" applyBorder="1" applyAlignment="1">
      <alignment horizontal="left"/>
    </xf>
    <xf numFmtId="165" fontId="4" fillId="6" borderId="0" xfId="2" applyNumberFormat="1" applyFont="1" applyFill="1" applyAlignment="1">
      <alignment horizontal="right" vertical="center" wrapText="1"/>
    </xf>
    <xf numFmtId="165" fontId="4" fillId="6" borderId="17" xfId="2" applyNumberFormat="1" applyFont="1" applyFill="1" applyBorder="1" applyAlignment="1">
      <alignment horizontal="right" vertical="center" wrapText="1"/>
    </xf>
    <xf numFmtId="166" fontId="6" fillId="6" borderId="16" xfId="2" applyNumberFormat="1" applyFont="1" applyFill="1" applyBorder="1" applyAlignment="1">
      <alignment horizontal="right" vertical="center"/>
    </xf>
    <xf numFmtId="166" fontId="6" fillId="6" borderId="0" xfId="2" applyNumberFormat="1" applyFont="1" applyFill="1" applyAlignment="1">
      <alignment horizontal="right" vertical="center"/>
    </xf>
    <xf numFmtId="14" fontId="5" fillId="6" borderId="0" xfId="2" applyNumberFormat="1" applyFont="1" applyFill="1" applyAlignment="1">
      <alignment horizontal="center" vertical="center"/>
    </xf>
    <xf numFmtId="0" fontId="6" fillId="6" borderId="0" xfId="2" applyFont="1" applyFill="1"/>
    <xf numFmtId="0" fontId="6" fillId="6" borderId="18" xfId="2" applyFont="1" applyFill="1" applyBorder="1" applyAlignment="1">
      <alignment horizontal="right"/>
    </xf>
    <xf numFmtId="164" fontId="6" fillId="6" borderId="18" xfId="2" applyNumberFormat="1" applyFont="1" applyFill="1" applyBorder="1" applyAlignment="1">
      <alignment horizontal="right"/>
    </xf>
    <xf numFmtId="44" fontId="5" fillId="6" borderId="19" xfId="2" applyNumberFormat="1" applyFont="1" applyFill="1" applyBorder="1"/>
    <xf numFmtId="164" fontId="5" fillId="6" borderId="20" xfId="2" applyNumberFormat="1" applyFont="1" applyFill="1" applyBorder="1"/>
    <xf numFmtId="164" fontId="5" fillId="6" borderId="19" xfId="2" applyNumberFormat="1" applyFont="1" applyFill="1" applyBorder="1"/>
    <xf numFmtId="164" fontId="5" fillId="6" borderId="21" xfId="2" applyNumberFormat="1" applyFont="1" applyFill="1" applyBorder="1"/>
    <xf numFmtId="164" fontId="5" fillId="6" borderId="22" xfId="2" applyNumberFormat="1" applyFont="1" applyFill="1" applyBorder="1"/>
    <xf numFmtId="164" fontId="6" fillId="6" borderId="23" xfId="2" applyNumberFormat="1" applyFont="1" applyFill="1" applyBorder="1" applyAlignment="1">
      <alignment horizontal="left"/>
    </xf>
    <xf numFmtId="8" fontId="12" fillId="0" borderId="25" xfId="0" applyNumberFormat="1" applyFont="1" applyBorder="1" applyAlignment="1">
      <alignment horizontal="left" vertical="center" wrapText="1"/>
    </xf>
    <xf numFmtId="0" fontId="12" fillId="0" borderId="26" xfId="2" applyFont="1" applyBorder="1" applyAlignment="1">
      <alignment horizontal="left" vertical="center" wrapText="1"/>
    </xf>
    <xf numFmtId="167" fontId="12" fillId="0" borderId="24" xfId="1" applyNumberFormat="1" applyFont="1" applyFill="1" applyBorder="1" applyAlignment="1">
      <alignment horizontal="right" vertical="center" wrapText="1"/>
    </xf>
    <xf numFmtId="167" fontId="12" fillId="2" borderId="29" xfId="1" applyNumberFormat="1" applyFont="1" applyFill="1" applyBorder="1" applyAlignment="1">
      <alignment horizontal="right" vertical="center" wrapText="1"/>
    </xf>
    <xf numFmtId="167" fontId="12" fillId="0" borderId="29" xfId="1" applyNumberFormat="1" applyFont="1" applyFill="1" applyBorder="1" applyAlignment="1">
      <alignment horizontal="right" vertical="center" wrapText="1"/>
    </xf>
    <xf numFmtId="167" fontId="12" fillId="0" borderId="25" xfId="1" applyNumberFormat="1" applyFont="1" applyFill="1" applyBorder="1" applyAlignment="1">
      <alignment horizontal="right" vertical="center" wrapText="1"/>
    </xf>
    <xf numFmtId="164" fontId="12" fillId="3" borderId="25" xfId="1" quotePrefix="1" applyNumberFormat="1" applyFont="1" applyFill="1" applyBorder="1" applyAlignment="1">
      <alignment horizontal="right" vertical="center" wrapText="1"/>
    </xf>
    <xf numFmtId="2" fontId="12" fillId="3" borderId="25" xfId="1" quotePrefix="1" applyNumberFormat="1" applyFont="1" applyFill="1" applyBorder="1" applyAlignment="1">
      <alignment horizontal="right" vertical="center" wrapText="1"/>
    </xf>
    <xf numFmtId="167" fontId="12" fillId="4" borderId="30" xfId="1" applyNumberFormat="1" applyFont="1" applyFill="1" applyBorder="1" applyAlignment="1">
      <alignment horizontal="right" vertical="center"/>
    </xf>
    <xf numFmtId="164" fontId="12" fillId="4" borderId="26" xfId="1" applyNumberFormat="1" applyFont="1" applyFill="1" applyBorder="1" applyAlignment="1">
      <alignment horizontal="right" vertical="center"/>
    </xf>
    <xf numFmtId="44" fontId="12" fillId="2" borderId="32" xfId="2" applyNumberFormat="1" applyFont="1" applyFill="1" applyBorder="1" applyAlignment="1">
      <alignment horizontal="right" vertical="center"/>
    </xf>
    <xf numFmtId="44" fontId="6" fillId="5" borderId="32" xfId="2" applyNumberFormat="1" applyFont="1" applyFill="1" applyBorder="1" applyAlignment="1">
      <alignment horizontal="left" vertical="center" wrapText="1"/>
    </xf>
    <xf numFmtId="8" fontId="5" fillId="0" borderId="25" xfId="0" applyNumberFormat="1" applyFont="1" applyBorder="1" applyAlignment="1">
      <alignment horizontal="left" vertical="center" wrapText="1"/>
    </xf>
    <xf numFmtId="0" fontId="5" fillId="0" borderId="26" xfId="2" applyFont="1" applyBorder="1" applyAlignment="1">
      <alignment horizontal="left" vertical="center" wrapText="1"/>
    </xf>
    <xf numFmtId="167" fontId="5" fillId="0" borderId="24" xfId="1" applyNumberFormat="1" applyFont="1" applyFill="1" applyBorder="1" applyAlignment="1">
      <alignment horizontal="right" vertical="center" wrapText="1"/>
    </xf>
    <xf numFmtId="167" fontId="5" fillId="2" borderId="29" xfId="1" applyNumberFormat="1" applyFont="1" applyFill="1" applyBorder="1" applyAlignment="1">
      <alignment horizontal="right" vertical="center" wrapText="1"/>
    </xf>
    <xf numFmtId="167" fontId="5" fillId="0" borderId="29" xfId="1" applyNumberFormat="1" applyFont="1" applyFill="1" applyBorder="1" applyAlignment="1">
      <alignment horizontal="right" vertical="center" wrapText="1"/>
    </xf>
    <xf numFmtId="167" fontId="5" fillId="0" borderId="25" xfId="1" applyNumberFormat="1" applyFont="1" applyFill="1" applyBorder="1" applyAlignment="1">
      <alignment horizontal="right" vertical="center" wrapText="1"/>
    </xf>
    <xf numFmtId="164" fontId="5" fillId="3" borderId="25" xfId="1" quotePrefix="1" applyNumberFormat="1" applyFont="1" applyFill="1" applyBorder="1" applyAlignment="1">
      <alignment horizontal="right" vertical="center" wrapText="1"/>
    </xf>
    <xf numFmtId="2" fontId="5" fillId="3" borderId="25" xfId="1" quotePrefix="1" applyNumberFormat="1" applyFont="1" applyFill="1" applyBorder="1" applyAlignment="1">
      <alignment horizontal="right" vertical="center" wrapText="1"/>
    </xf>
    <xf numFmtId="167" fontId="5" fillId="4" borderId="30" xfId="1" applyNumberFormat="1" applyFont="1" applyFill="1" applyBorder="1" applyAlignment="1">
      <alignment horizontal="right" vertical="center"/>
    </xf>
    <xf numFmtId="164" fontId="5" fillId="4" borderId="26" xfId="1" applyNumberFormat="1" applyFont="1" applyFill="1" applyBorder="1" applyAlignment="1">
      <alignment horizontal="right" vertical="center"/>
    </xf>
    <xf numFmtId="44" fontId="5" fillId="2" borderId="32" xfId="2" applyNumberFormat="1" applyFont="1" applyFill="1" applyBorder="1" applyAlignment="1">
      <alignment horizontal="right" vertical="center"/>
    </xf>
    <xf numFmtId="0" fontId="5" fillId="0" borderId="28" xfId="2" applyFont="1" applyBorder="1" applyAlignment="1">
      <alignment horizontal="left" vertical="center" wrapText="1"/>
    </xf>
    <xf numFmtId="164" fontId="5" fillId="3" borderId="28" xfId="1" quotePrefix="1" applyNumberFormat="1" applyFont="1" applyFill="1" applyBorder="1" applyAlignment="1">
      <alignment horizontal="right" vertical="center" wrapText="1"/>
    </xf>
    <xf numFmtId="2" fontId="5" fillId="3" borderId="28" xfId="1" quotePrefix="1" applyNumberFormat="1" applyFont="1" applyFill="1" applyBorder="1" applyAlignment="1">
      <alignment horizontal="right" vertical="center" wrapText="1"/>
    </xf>
    <xf numFmtId="0" fontId="9" fillId="0" borderId="26" xfId="2" applyFont="1" applyBorder="1" applyAlignment="1">
      <alignment horizontal="left" vertical="center" wrapText="1"/>
    </xf>
    <xf numFmtId="164" fontId="5" fillId="3" borderId="34" xfId="1" quotePrefix="1" applyNumberFormat="1" applyFont="1" applyFill="1" applyBorder="1" applyAlignment="1">
      <alignment horizontal="right" vertical="center" wrapText="1"/>
    </xf>
    <xf numFmtId="2" fontId="5" fillId="3" borderId="34" xfId="1" quotePrefix="1" applyNumberFormat="1" applyFont="1" applyFill="1" applyBorder="1" applyAlignment="1">
      <alignment horizontal="right" vertical="center" wrapText="1"/>
    </xf>
    <xf numFmtId="0" fontId="5" fillId="0" borderId="25" xfId="2" applyFont="1" applyBorder="1" applyAlignment="1">
      <alignment vertical="center" wrapText="1"/>
    </xf>
    <xf numFmtId="164" fontId="5" fillId="3" borderId="36" xfId="1" quotePrefix="1" applyNumberFormat="1" applyFont="1" applyFill="1" applyBorder="1" applyAlignment="1">
      <alignment horizontal="right" vertical="center" wrapText="1"/>
    </xf>
    <xf numFmtId="2" fontId="5" fillId="3" borderId="36" xfId="1" quotePrefix="1" applyNumberFormat="1" applyFont="1" applyFill="1" applyBorder="1" applyAlignment="1">
      <alignment horizontal="right" vertical="center" wrapText="1"/>
    </xf>
    <xf numFmtId="0" fontId="5" fillId="0" borderId="26" xfId="2" applyFont="1" applyBorder="1" applyAlignment="1">
      <alignment vertical="center" wrapText="1"/>
    </xf>
    <xf numFmtId="167" fontId="13" fillId="2" borderId="29" xfId="1" applyNumberFormat="1" applyFont="1" applyFill="1" applyBorder="1" applyAlignment="1">
      <alignment horizontal="right" vertical="center" wrapText="1"/>
    </xf>
    <xf numFmtId="8" fontId="5" fillId="0" borderId="26" xfId="0" applyNumberFormat="1" applyFont="1" applyBorder="1" applyAlignment="1">
      <alignment horizontal="left" vertical="center" wrapText="1"/>
    </xf>
    <xf numFmtId="167" fontId="5" fillId="0" borderId="35" xfId="1" applyNumberFormat="1" applyFont="1" applyFill="1" applyBorder="1" applyAlignment="1">
      <alignment horizontal="right" vertical="center" wrapText="1"/>
    </xf>
    <xf numFmtId="167" fontId="5" fillId="2" borderId="27" xfId="1" applyNumberFormat="1" applyFont="1" applyFill="1" applyBorder="1" applyAlignment="1">
      <alignment horizontal="right" vertical="center" wrapText="1"/>
    </xf>
    <xf numFmtId="167" fontId="5" fillId="0" borderId="27" xfId="1" applyNumberFormat="1" applyFont="1" applyFill="1" applyBorder="1" applyAlignment="1">
      <alignment horizontal="right" vertical="center" wrapText="1"/>
    </xf>
    <xf numFmtId="168" fontId="5" fillId="3" borderId="28" xfId="1" quotePrefix="1" applyNumberFormat="1" applyFont="1" applyFill="1" applyBorder="1" applyAlignment="1">
      <alignment horizontal="right" vertical="center" wrapText="1"/>
    </xf>
    <xf numFmtId="168" fontId="5" fillId="3" borderId="36" xfId="1" quotePrefix="1" applyNumberFormat="1" applyFont="1" applyFill="1" applyBorder="1" applyAlignment="1">
      <alignment horizontal="right" vertical="center" wrapText="1"/>
    </xf>
    <xf numFmtId="44" fontId="5" fillId="3" borderId="25" xfId="1" quotePrefix="1" applyFont="1" applyFill="1" applyBorder="1" applyAlignment="1">
      <alignment horizontal="right" vertical="center" wrapText="1"/>
    </xf>
    <xf numFmtId="0" fontId="5" fillId="0" borderId="25" xfId="2" applyFont="1" applyBorder="1" applyAlignment="1">
      <alignment horizontal="left" vertical="center" wrapText="1"/>
    </xf>
    <xf numFmtId="167" fontId="5" fillId="0" borderId="37" xfId="1" applyNumberFormat="1" applyFont="1" applyFill="1" applyBorder="1" applyAlignment="1">
      <alignment horizontal="right" vertical="center" wrapText="1"/>
    </xf>
    <xf numFmtId="167" fontId="5" fillId="0" borderId="38" xfId="1" applyNumberFormat="1" applyFont="1" applyFill="1" applyBorder="1" applyAlignment="1">
      <alignment horizontal="right" vertical="center" wrapText="1"/>
    </xf>
    <xf numFmtId="44" fontId="5" fillId="3" borderId="37" xfId="1" quotePrefix="1" applyFont="1" applyFill="1" applyBorder="1" applyAlignment="1">
      <alignment horizontal="right" vertical="center" wrapText="1"/>
    </xf>
    <xf numFmtId="2" fontId="5" fillId="3" borderId="37" xfId="1" quotePrefix="1" applyNumberFormat="1" applyFont="1" applyFill="1" applyBorder="1" applyAlignment="1">
      <alignment horizontal="right" vertical="center" wrapText="1"/>
    </xf>
    <xf numFmtId="167" fontId="5" fillId="4" borderId="39" xfId="1" applyNumberFormat="1" applyFont="1" applyFill="1" applyBorder="1" applyAlignment="1">
      <alignment horizontal="right" vertical="center"/>
    </xf>
    <xf numFmtId="164" fontId="5" fillId="4" borderId="40" xfId="1" applyNumberFormat="1" applyFont="1" applyFill="1" applyBorder="1" applyAlignment="1">
      <alignment horizontal="right" vertical="center"/>
    </xf>
    <xf numFmtId="44" fontId="5" fillId="2" borderId="42" xfId="2" applyNumberFormat="1" applyFont="1" applyFill="1" applyBorder="1" applyAlignment="1">
      <alignment horizontal="right" vertical="center"/>
    </xf>
    <xf numFmtId="44" fontId="6" fillId="5" borderId="42" xfId="2" applyNumberFormat="1" applyFont="1" applyFill="1" applyBorder="1" applyAlignment="1">
      <alignment horizontal="left" vertical="center" wrapText="1"/>
    </xf>
    <xf numFmtId="0" fontId="15" fillId="7" borderId="44" xfId="2" applyFont="1" applyFill="1" applyBorder="1" applyAlignment="1">
      <alignment horizontal="left" vertical="center"/>
    </xf>
    <xf numFmtId="0" fontId="15" fillId="7" borderId="45" xfId="2" applyFont="1" applyFill="1" applyBorder="1" applyAlignment="1">
      <alignment horizontal="left" vertical="center"/>
    </xf>
    <xf numFmtId="0" fontId="15" fillId="7" borderId="46" xfId="2" applyFont="1" applyFill="1" applyBorder="1" applyAlignment="1">
      <alignment horizontal="left" vertical="center"/>
    </xf>
    <xf numFmtId="0" fontId="11" fillId="7" borderId="25" xfId="2" applyFont="1" applyFill="1" applyBorder="1" applyAlignment="1">
      <alignment vertical="center" wrapText="1"/>
    </xf>
    <xf numFmtId="167" fontId="6" fillId="7" borderId="47" xfId="1" applyNumberFormat="1" applyFont="1" applyFill="1" applyBorder="1" applyAlignment="1">
      <alignment vertical="center" wrapText="1"/>
    </xf>
    <xf numFmtId="167" fontId="6" fillId="7" borderId="48" xfId="1" applyNumberFormat="1" applyFont="1" applyFill="1" applyBorder="1" applyAlignment="1">
      <alignment vertical="center" wrapText="1"/>
    </xf>
    <xf numFmtId="167" fontId="6" fillId="7" borderId="49" xfId="1" applyNumberFormat="1" applyFont="1" applyFill="1" applyBorder="1" applyAlignment="1">
      <alignment vertical="center" wrapText="1"/>
    </xf>
    <xf numFmtId="44" fontId="6" fillId="7" borderId="48" xfId="1" applyFont="1" applyFill="1" applyBorder="1" applyAlignment="1">
      <alignment horizontal="right" vertical="center" wrapText="1"/>
    </xf>
    <xf numFmtId="164" fontId="6" fillId="7" borderId="48" xfId="1" applyNumberFormat="1" applyFont="1" applyFill="1" applyBorder="1" applyAlignment="1">
      <alignment horizontal="right" vertical="center" wrapText="1"/>
    </xf>
    <xf numFmtId="167" fontId="5" fillId="7" borderId="50" xfId="1" applyNumberFormat="1" applyFont="1" applyFill="1" applyBorder="1" applyAlignment="1">
      <alignment vertical="center" wrapText="1"/>
    </xf>
    <xf numFmtId="164" fontId="5" fillId="7" borderId="51" xfId="1" applyNumberFormat="1" applyFont="1" applyFill="1" applyBorder="1" applyAlignment="1">
      <alignment vertical="center" wrapText="1"/>
    </xf>
    <xf numFmtId="44" fontId="5" fillId="7" borderId="52" xfId="1" applyFont="1" applyFill="1" applyBorder="1" applyAlignment="1">
      <alignment vertical="center" wrapText="1"/>
    </xf>
    <xf numFmtId="44" fontId="5" fillId="7" borderId="53" xfId="1" applyFont="1" applyFill="1" applyBorder="1" applyAlignment="1">
      <alignment vertical="center" wrapText="1"/>
    </xf>
    <xf numFmtId="164" fontId="5" fillId="7" borderId="52" xfId="1" applyNumberFormat="1" applyFont="1" applyFill="1" applyBorder="1" applyAlignment="1">
      <alignment vertical="center" wrapText="1"/>
    </xf>
    <xf numFmtId="164" fontId="5" fillId="7" borderId="21" xfId="1" applyNumberFormat="1" applyFont="1" applyFill="1" applyBorder="1" applyAlignment="1">
      <alignment horizontal="left" vertical="center" wrapText="1"/>
    </xf>
    <xf numFmtId="0" fontId="15" fillId="7" borderId="54" xfId="2" applyFont="1" applyFill="1" applyBorder="1" applyAlignment="1">
      <alignment horizontal="left" vertical="center"/>
    </xf>
    <xf numFmtId="0" fontId="15" fillId="7" borderId="53" xfId="2" applyFont="1" applyFill="1" applyBorder="1" applyAlignment="1">
      <alignment horizontal="left" vertical="center"/>
    </xf>
    <xf numFmtId="0" fontId="15" fillId="7" borderId="55" xfId="2" applyFont="1" applyFill="1" applyBorder="1" applyAlignment="1">
      <alignment horizontal="left" vertical="center"/>
    </xf>
    <xf numFmtId="0" fontId="2" fillId="7" borderId="41" xfId="2" applyFill="1" applyBorder="1" applyAlignment="1">
      <alignment vertical="center" wrapText="1"/>
    </xf>
    <xf numFmtId="167" fontId="6" fillId="7" borderId="48" xfId="1" applyNumberFormat="1" applyFont="1" applyFill="1" applyBorder="1" applyAlignment="1">
      <alignment horizontal="right" vertical="center" wrapText="1"/>
    </xf>
    <xf numFmtId="164" fontId="5" fillId="7" borderId="51" xfId="1" applyNumberFormat="1" applyFont="1" applyFill="1" applyBorder="1" applyAlignment="1">
      <alignment horizontal="right" vertical="center" wrapText="1"/>
    </xf>
    <xf numFmtId="167" fontId="6" fillId="7" borderId="50" xfId="1" applyNumberFormat="1" applyFont="1" applyFill="1" applyBorder="1" applyAlignment="1">
      <alignment horizontal="right" vertical="center" wrapText="1"/>
    </xf>
    <xf numFmtId="44" fontId="6" fillId="7" borderId="52" xfId="1" applyFont="1" applyFill="1" applyBorder="1" applyAlignment="1">
      <alignment horizontal="right" vertical="center" wrapText="1"/>
    </xf>
    <xf numFmtId="44" fontId="6" fillId="7" borderId="53" xfId="1" applyFont="1" applyFill="1" applyBorder="1" applyAlignment="1">
      <alignment horizontal="right" vertical="center" wrapText="1"/>
    </xf>
    <xf numFmtId="164" fontId="5" fillId="7" borderId="52" xfId="1" applyNumberFormat="1" applyFont="1" applyFill="1" applyBorder="1" applyAlignment="1">
      <alignment horizontal="right" vertical="center" wrapText="1"/>
    </xf>
    <xf numFmtId="164" fontId="6" fillId="7" borderId="42" xfId="1" applyNumberFormat="1" applyFont="1" applyFill="1" applyBorder="1" applyAlignment="1">
      <alignment horizontal="left" vertical="center" wrapText="1"/>
    </xf>
    <xf numFmtId="167" fontId="6" fillId="6" borderId="16" xfId="2" applyNumberFormat="1" applyFont="1" applyFill="1" applyBorder="1" applyAlignment="1">
      <alignment horizontal="right" vertical="center"/>
    </xf>
    <xf numFmtId="167" fontId="6" fillId="6" borderId="0" xfId="2" applyNumberFormat="1" applyFont="1" applyFill="1" applyAlignment="1">
      <alignment horizontal="right" vertical="center"/>
    </xf>
    <xf numFmtId="167" fontId="5" fillId="6" borderId="0" xfId="2" applyNumberFormat="1" applyFont="1" applyFill="1" applyAlignment="1">
      <alignment horizontal="center" vertical="center"/>
    </xf>
    <xf numFmtId="167" fontId="6" fillId="6" borderId="0" xfId="2" applyNumberFormat="1" applyFont="1" applyFill="1" applyAlignment="1">
      <alignment vertical="center"/>
    </xf>
    <xf numFmtId="0" fontId="6" fillId="6" borderId="27" xfId="2" applyFont="1" applyFill="1" applyBorder="1" applyAlignment="1">
      <alignment horizontal="right" vertical="center"/>
    </xf>
    <xf numFmtId="164" fontId="6" fillId="6" borderId="27" xfId="2" applyNumberFormat="1" applyFont="1" applyFill="1" applyBorder="1" applyAlignment="1">
      <alignment horizontal="right" vertical="center"/>
    </xf>
    <xf numFmtId="167" fontId="5" fillId="6" borderId="30" xfId="2" applyNumberFormat="1" applyFont="1" applyFill="1" applyBorder="1" applyAlignment="1">
      <alignment vertical="center"/>
    </xf>
    <xf numFmtId="164" fontId="5" fillId="6" borderId="26" xfId="2" applyNumberFormat="1" applyFont="1" applyFill="1" applyBorder="1" applyAlignment="1">
      <alignment vertical="center"/>
    </xf>
    <xf numFmtId="164" fontId="5" fillId="6" borderId="30" xfId="2" applyNumberFormat="1" applyFont="1" applyFill="1" applyBorder="1" applyAlignment="1">
      <alignment vertical="center"/>
    </xf>
    <xf numFmtId="164" fontId="5" fillId="6" borderId="32" xfId="2" applyNumberFormat="1" applyFont="1" applyFill="1" applyBorder="1" applyAlignment="1">
      <alignment vertical="center"/>
    </xf>
    <xf numFmtId="164" fontId="5" fillId="6" borderId="33" xfId="2" applyNumberFormat="1" applyFont="1" applyFill="1" applyBorder="1" applyAlignment="1">
      <alignment vertical="center"/>
    </xf>
    <xf numFmtId="164" fontId="6" fillId="6" borderId="23" xfId="2" applyNumberFormat="1" applyFont="1" applyFill="1" applyBorder="1" applyAlignment="1">
      <alignment horizontal="left" vertical="center"/>
    </xf>
    <xf numFmtId="0" fontId="4" fillId="0" borderId="25" xfId="2" applyFont="1" applyBorder="1" applyAlignment="1">
      <alignment horizontal="left" vertical="center" wrapText="1"/>
    </xf>
    <xf numFmtId="0" fontId="4" fillId="8" borderId="30" xfId="0" applyFont="1" applyFill="1" applyBorder="1" applyAlignment="1">
      <alignment vertical="center" wrapText="1"/>
    </xf>
    <xf numFmtId="168" fontId="5" fillId="3" borderId="25" xfId="1" quotePrefix="1" applyNumberFormat="1" applyFont="1" applyFill="1" applyBorder="1" applyAlignment="1">
      <alignment horizontal="right" vertical="center" wrapText="1"/>
    </xf>
    <xf numFmtId="44" fontId="5" fillId="4" borderId="30" xfId="1" applyFont="1" applyFill="1" applyBorder="1" applyAlignment="1">
      <alignment horizontal="right" vertical="center"/>
    </xf>
    <xf numFmtId="0" fontId="11" fillId="7" borderId="35" xfId="2" applyFont="1" applyFill="1" applyBorder="1" applyAlignment="1">
      <alignment horizontal="left" vertical="center"/>
    </xf>
    <xf numFmtId="0" fontId="11" fillId="7" borderId="26" xfId="2" applyFont="1" applyFill="1" applyBorder="1" applyAlignment="1">
      <alignment vertical="center" wrapText="1"/>
    </xf>
    <xf numFmtId="167" fontId="6" fillId="7" borderId="35" xfId="1" applyNumberFormat="1" applyFont="1" applyFill="1" applyBorder="1" applyAlignment="1">
      <alignment vertical="center" wrapText="1"/>
    </xf>
    <xf numFmtId="167" fontId="6" fillId="7" borderId="27" xfId="1" applyNumberFormat="1" applyFont="1" applyFill="1" applyBorder="1" applyAlignment="1">
      <alignment vertical="center" wrapText="1"/>
    </xf>
    <xf numFmtId="167" fontId="6" fillId="7" borderId="25" xfId="1" applyNumberFormat="1" applyFont="1" applyFill="1" applyBorder="1" applyAlignment="1">
      <alignment vertical="center" wrapText="1"/>
    </xf>
    <xf numFmtId="44" fontId="6" fillId="7" borderId="25" xfId="1" applyFont="1" applyFill="1" applyBorder="1" applyAlignment="1">
      <alignment horizontal="right" vertical="center" wrapText="1"/>
    </xf>
    <xf numFmtId="164" fontId="6" fillId="7" borderId="25" xfId="1" applyNumberFormat="1" applyFont="1" applyFill="1" applyBorder="1" applyAlignment="1">
      <alignment horizontal="right" vertical="center" wrapText="1"/>
    </xf>
    <xf numFmtId="167" fontId="5" fillId="7" borderId="30" xfId="1" applyNumberFormat="1" applyFont="1" applyFill="1" applyBorder="1" applyAlignment="1">
      <alignment vertical="center" wrapText="1"/>
    </xf>
    <xf numFmtId="164" fontId="5" fillId="7" borderId="20" xfId="1" applyNumberFormat="1" applyFont="1" applyFill="1" applyBorder="1" applyAlignment="1">
      <alignment vertical="center" wrapText="1"/>
    </xf>
    <xf numFmtId="44" fontId="5" fillId="7" borderId="30" xfId="1" applyFont="1" applyFill="1" applyBorder="1" applyAlignment="1">
      <alignment vertical="center" wrapText="1"/>
    </xf>
    <xf numFmtId="44" fontId="5" fillId="7" borderId="32" xfId="1" applyFont="1" applyFill="1" applyBorder="1" applyAlignment="1">
      <alignment vertical="center" wrapText="1"/>
    </xf>
    <xf numFmtId="44" fontId="5" fillId="7" borderId="31" xfId="1" applyFont="1" applyFill="1" applyBorder="1" applyAlignment="1">
      <alignment vertical="center" wrapText="1"/>
    </xf>
    <xf numFmtId="164" fontId="5" fillId="7" borderId="26" xfId="1" applyNumberFormat="1" applyFont="1" applyFill="1" applyBorder="1" applyAlignment="1">
      <alignment vertical="center" wrapText="1"/>
    </xf>
    <xf numFmtId="164" fontId="6" fillId="7" borderId="32" xfId="1" applyNumberFormat="1" applyFont="1" applyFill="1" applyBorder="1" applyAlignment="1">
      <alignment horizontal="left" vertical="center" wrapText="1"/>
    </xf>
    <xf numFmtId="0" fontId="15" fillId="7" borderId="56" xfId="2" applyFont="1" applyFill="1" applyBorder="1" applyAlignment="1">
      <alignment horizontal="left" vertical="center"/>
    </xf>
    <xf numFmtId="0" fontId="2" fillId="7" borderId="43" xfId="2" applyFill="1" applyBorder="1" applyAlignment="1">
      <alignment vertical="center" wrapText="1"/>
    </xf>
    <xf numFmtId="167" fontId="6" fillId="7" borderId="37" xfId="1" applyNumberFormat="1" applyFont="1" applyFill="1" applyBorder="1" applyAlignment="1">
      <alignment horizontal="right" vertical="center" wrapText="1"/>
    </xf>
    <xf numFmtId="44" fontId="6" fillId="7" borderId="37" xfId="1" applyFont="1" applyFill="1" applyBorder="1" applyAlignment="1">
      <alignment horizontal="right" vertical="center" wrapText="1"/>
    </xf>
    <xf numFmtId="164" fontId="6" fillId="7" borderId="37" xfId="1" applyNumberFormat="1" applyFont="1" applyFill="1" applyBorder="1" applyAlignment="1">
      <alignment horizontal="right" vertical="center" wrapText="1"/>
    </xf>
    <xf numFmtId="164" fontId="5" fillId="7" borderId="40" xfId="1" applyNumberFormat="1" applyFont="1" applyFill="1" applyBorder="1" applyAlignment="1">
      <alignment horizontal="right" vertical="center" wrapText="1"/>
    </xf>
    <xf numFmtId="167" fontId="6" fillId="7" borderId="39" xfId="1" applyNumberFormat="1" applyFont="1" applyFill="1" applyBorder="1" applyAlignment="1">
      <alignment horizontal="right" vertical="center" wrapText="1"/>
    </xf>
    <xf numFmtId="167" fontId="6" fillId="7" borderId="42" xfId="1" applyNumberFormat="1" applyFont="1" applyFill="1" applyBorder="1" applyAlignment="1">
      <alignment horizontal="right" vertical="center" wrapText="1"/>
    </xf>
    <xf numFmtId="167" fontId="6" fillId="7" borderId="41" xfId="1" applyNumberFormat="1" applyFont="1" applyFill="1" applyBorder="1" applyAlignment="1">
      <alignment horizontal="right" vertical="center" wrapText="1"/>
    </xf>
    <xf numFmtId="164" fontId="5" fillId="9" borderId="1" xfId="1" applyNumberFormat="1" applyFont="1" applyFill="1" applyBorder="1" applyAlignment="1">
      <alignment horizontal="center" vertical="center" wrapText="1"/>
    </xf>
    <xf numFmtId="164" fontId="5" fillId="9" borderId="7" xfId="1" applyNumberFormat="1" applyFont="1" applyFill="1" applyBorder="1" applyAlignment="1">
      <alignment horizontal="center" vertical="center" wrapText="1"/>
    </xf>
    <xf numFmtId="164" fontId="5" fillId="9" borderId="5" xfId="1" applyNumberFormat="1" applyFont="1" applyFill="1" applyBorder="1" applyAlignment="1">
      <alignment horizontal="center" vertical="center" wrapText="1"/>
    </xf>
    <xf numFmtId="164" fontId="6" fillId="9" borderId="13" xfId="1" applyNumberFormat="1" applyFont="1" applyFill="1" applyBorder="1" applyAlignment="1">
      <alignment horizontal="center" vertical="center" wrapText="1"/>
    </xf>
    <xf numFmtId="164" fontId="6" fillId="9" borderId="14" xfId="1" applyNumberFormat="1" applyFont="1" applyFill="1" applyBorder="1" applyAlignment="1">
      <alignment horizontal="center" vertical="center" wrapText="1"/>
    </xf>
    <xf numFmtId="164" fontId="6" fillId="9" borderId="15" xfId="1" applyNumberFormat="1" applyFont="1" applyFill="1" applyBorder="1" applyAlignment="1">
      <alignment horizontal="center" vertical="center" wrapText="1"/>
    </xf>
    <xf numFmtId="164" fontId="12" fillId="9" borderId="31" xfId="1" applyNumberFormat="1" applyFont="1" applyFill="1" applyBorder="1" applyAlignment="1">
      <alignment horizontal="right" vertical="center"/>
    </xf>
    <xf numFmtId="164" fontId="12" fillId="9" borderId="32" xfId="1" applyNumberFormat="1" applyFont="1" applyFill="1" applyBorder="1" applyAlignment="1">
      <alignment horizontal="right" vertical="center"/>
    </xf>
    <xf numFmtId="164" fontId="12" fillId="9" borderId="33" xfId="1" applyNumberFormat="1" applyFont="1" applyFill="1" applyBorder="1" applyAlignment="1">
      <alignment horizontal="left" vertical="center" wrapText="1"/>
    </xf>
    <xf numFmtId="164" fontId="5" fillId="9" borderId="31" xfId="1" applyNumberFormat="1" applyFont="1" applyFill="1" applyBorder="1" applyAlignment="1">
      <alignment horizontal="right" vertical="center"/>
    </xf>
    <xf numFmtId="164" fontId="5" fillId="9" borderId="32" xfId="1" applyNumberFormat="1" applyFont="1" applyFill="1" applyBorder="1" applyAlignment="1">
      <alignment horizontal="right" vertical="center" wrapText="1"/>
    </xf>
    <xf numFmtId="164" fontId="5" fillId="9" borderId="33" xfId="1" applyNumberFormat="1" applyFont="1" applyFill="1" applyBorder="1" applyAlignment="1">
      <alignment horizontal="left" vertical="center" wrapText="1"/>
    </xf>
    <xf numFmtId="164" fontId="5" fillId="9" borderId="32" xfId="1" applyNumberFormat="1" applyFont="1" applyFill="1" applyBorder="1" applyAlignment="1">
      <alignment horizontal="right" vertical="center"/>
    </xf>
    <xf numFmtId="164" fontId="5" fillId="9" borderId="33" xfId="1" applyNumberFormat="1" applyFont="1" applyFill="1" applyBorder="1" applyAlignment="1">
      <alignment horizontal="left" vertical="center"/>
    </xf>
    <xf numFmtId="164" fontId="13" fillId="9" borderId="33" xfId="1" applyNumberFormat="1" applyFont="1" applyFill="1" applyBorder="1" applyAlignment="1">
      <alignment horizontal="left" vertical="center" wrapText="1"/>
    </xf>
    <xf numFmtId="164" fontId="5" fillId="9" borderId="33" xfId="1" applyNumberFormat="1" applyFont="1" applyFill="1" applyBorder="1" applyAlignment="1">
      <alignment horizontal="right" vertical="center"/>
    </xf>
    <xf numFmtId="164" fontId="5" fillId="9" borderId="33" xfId="1" applyNumberFormat="1" applyFont="1" applyFill="1" applyBorder="1" applyAlignment="1">
      <alignment horizontal="right" vertical="center" wrapText="1"/>
    </xf>
    <xf numFmtId="164" fontId="5" fillId="9" borderId="41" xfId="1" applyNumberFormat="1" applyFont="1" applyFill="1" applyBorder="1" applyAlignment="1">
      <alignment horizontal="right" vertical="center"/>
    </xf>
    <xf numFmtId="164" fontId="5" fillId="9" borderId="42" xfId="1" applyNumberFormat="1" applyFont="1" applyFill="1" applyBorder="1" applyAlignment="1">
      <alignment horizontal="right" vertical="center" wrapText="1"/>
    </xf>
    <xf numFmtId="164" fontId="5" fillId="9" borderId="43" xfId="1" applyNumberFormat="1" applyFont="1" applyFill="1" applyBorder="1" applyAlignment="1">
      <alignment horizontal="right" vertical="center"/>
    </xf>
    <xf numFmtId="0" fontId="12" fillId="0" borderId="24" xfId="2" quotePrefix="1" applyFont="1" applyBorder="1" applyAlignment="1">
      <alignment horizontal="center" vertical="center" wrapText="1"/>
    </xf>
    <xf numFmtId="0" fontId="5" fillId="0" borderId="24" xfId="2" quotePrefix="1" applyFont="1" applyBorder="1" applyAlignment="1">
      <alignment horizontal="center" vertical="center" wrapText="1"/>
    </xf>
    <xf numFmtId="0" fontId="5" fillId="0" borderId="35" xfId="2" quotePrefix="1" applyFont="1" applyBorder="1" applyAlignment="1">
      <alignment horizontal="center" vertical="center" wrapText="1"/>
    </xf>
    <xf numFmtId="0" fontId="14" fillId="0" borderId="35" xfId="0" quotePrefix="1" applyFont="1" applyBorder="1" applyAlignment="1">
      <alignment horizontal="center" vertical="center"/>
    </xf>
    <xf numFmtId="0" fontId="14" fillId="0" borderId="16" xfId="0" quotePrefix="1" applyFont="1" applyBorder="1" applyAlignment="1">
      <alignment horizontal="center" vertical="center"/>
    </xf>
    <xf numFmtId="0" fontId="4" fillId="0" borderId="24" xfId="2" quotePrefix="1" applyFont="1" applyBorder="1" applyAlignment="1">
      <alignment horizontal="center" vertical="center" wrapText="1"/>
    </xf>
  </cellXfs>
  <cellStyles count="3">
    <cellStyle name="Standard" xfId="0" builtinId="0"/>
    <cellStyle name="Standard 2" xfId="2" xr:uid="{D30AF47C-804B-447E-8911-60D22C09551C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2EEA-4828-45EC-A565-78A1F8E4DD56}">
  <dimension ref="A1:S32"/>
  <sheetViews>
    <sheetView tabSelected="1" topLeftCell="A15" workbookViewId="0">
      <selection activeCell="C24" sqref="C24"/>
    </sheetView>
  </sheetViews>
  <sheetFormatPr baseColWidth="10" defaultRowHeight="14.25"/>
  <cols>
    <col min="1" max="1" width="8.375" customWidth="1"/>
    <col min="2" max="2" width="21.375" customWidth="1"/>
    <col min="3" max="3" width="40.125" customWidth="1"/>
    <col min="5" max="5" width="15.5" hidden="1" customWidth="1"/>
    <col min="17" max="17" width="34.5" customWidth="1"/>
    <col min="18" max="18" width="0" hidden="1" customWidth="1"/>
  </cols>
  <sheetData>
    <row r="1" spans="1:19" ht="16.5" thickBot="1">
      <c r="A1" s="1" t="s">
        <v>0</v>
      </c>
      <c r="B1" s="2"/>
      <c r="C1" s="2"/>
      <c r="D1" s="3"/>
      <c r="E1" s="3"/>
      <c r="F1" s="3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7"/>
      <c r="S1" s="8"/>
    </row>
    <row r="2" spans="1:19" ht="15" thickBot="1">
      <c r="A2" s="9"/>
      <c r="B2" s="10"/>
      <c r="C2" s="11"/>
      <c r="D2" s="12"/>
      <c r="E2" s="13" t="s">
        <v>1</v>
      </c>
      <c r="F2" s="14"/>
      <c r="G2" s="15"/>
      <c r="H2" s="14" t="s">
        <v>2</v>
      </c>
      <c r="I2" s="16"/>
      <c r="J2" s="16"/>
      <c r="K2" s="17"/>
      <c r="L2" s="18"/>
      <c r="M2" s="19"/>
      <c r="N2" s="20"/>
      <c r="O2" s="165"/>
      <c r="P2" s="166"/>
      <c r="Q2" s="167"/>
      <c r="R2" s="21"/>
      <c r="S2" s="22"/>
    </row>
    <row r="3" spans="1:19" ht="72">
      <c r="A3" s="23" t="s">
        <v>3</v>
      </c>
      <c r="B3" s="24" t="s">
        <v>4</v>
      </c>
      <c r="C3" s="25" t="s">
        <v>5</v>
      </c>
      <c r="D3" s="26" t="s">
        <v>6</v>
      </c>
      <c r="E3" s="27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  <c r="K3" s="29" t="s">
        <v>86</v>
      </c>
      <c r="L3" s="30" t="s">
        <v>87</v>
      </c>
      <c r="M3" s="31" t="s">
        <v>13</v>
      </c>
      <c r="N3" s="32" t="s">
        <v>14</v>
      </c>
      <c r="O3" s="168" t="s">
        <v>15</v>
      </c>
      <c r="P3" s="169" t="s">
        <v>16</v>
      </c>
      <c r="Q3" s="170" t="s">
        <v>17</v>
      </c>
      <c r="R3" s="33" t="s">
        <v>18</v>
      </c>
      <c r="S3" s="34" t="s">
        <v>19</v>
      </c>
    </row>
    <row r="4" spans="1:19">
      <c r="A4" s="35" t="s">
        <v>20</v>
      </c>
      <c r="B4" s="36"/>
      <c r="C4" s="37"/>
      <c r="D4" s="38"/>
      <c r="E4" s="39"/>
      <c r="F4" s="40"/>
      <c r="G4" s="40"/>
      <c r="H4" s="40"/>
      <c r="I4" s="41"/>
      <c r="J4" s="41"/>
      <c r="K4" s="42"/>
      <c r="L4" s="43"/>
      <c r="M4" s="44"/>
      <c r="N4" s="45"/>
      <c r="O4" s="46"/>
      <c r="P4" s="47"/>
      <c r="Q4" s="48"/>
      <c r="R4" s="45"/>
      <c r="S4" s="49"/>
    </row>
    <row r="5" spans="1:19" ht="86.25" customHeight="1">
      <c r="A5" s="185" t="s">
        <v>88</v>
      </c>
      <c r="B5" s="50" t="s">
        <v>21</v>
      </c>
      <c r="C5" s="51" t="s">
        <v>22</v>
      </c>
      <c r="D5" s="52">
        <v>31850</v>
      </c>
      <c r="E5" s="53"/>
      <c r="F5" s="54">
        <v>0</v>
      </c>
      <c r="G5" s="54"/>
      <c r="H5" s="54"/>
      <c r="I5" s="54"/>
      <c r="J5" s="55">
        <f>D5/2</f>
        <v>15925</v>
      </c>
      <c r="K5" s="56" t="s">
        <v>23</v>
      </c>
      <c r="L5" s="57"/>
      <c r="M5" s="58">
        <f>D5/2</f>
        <v>15925</v>
      </c>
      <c r="N5" s="59"/>
      <c r="O5" s="171"/>
      <c r="P5" s="172"/>
      <c r="Q5" s="173" t="s">
        <v>24</v>
      </c>
      <c r="R5" s="60">
        <f>D5-J5-M5</f>
        <v>0</v>
      </c>
      <c r="S5" s="61" t="s">
        <v>25</v>
      </c>
    </row>
    <row r="6" spans="1:19" ht="24">
      <c r="A6" s="186" t="s">
        <v>89</v>
      </c>
      <c r="B6" s="62" t="s">
        <v>26</v>
      </c>
      <c r="C6" s="63" t="s">
        <v>27</v>
      </c>
      <c r="D6" s="64">
        <v>30000</v>
      </c>
      <c r="E6" s="65"/>
      <c r="F6" s="66">
        <f t="shared" ref="F6:F26" si="0">D6-E6</f>
        <v>30000</v>
      </c>
      <c r="G6" s="66"/>
      <c r="H6" s="66"/>
      <c r="I6" s="66"/>
      <c r="J6" s="67">
        <v>15000</v>
      </c>
      <c r="K6" s="68" t="s">
        <v>28</v>
      </c>
      <c r="L6" s="69" t="s">
        <v>29</v>
      </c>
      <c r="M6" s="70">
        <v>15000</v>
      </c>
      <c r="N6" s="71">
        <f t="shared" ref="N6:N26" si="1">(M6*100)/F6</f>
        <v>50</v>
      </c>
      <c r="O6" s="174"/>
      <c r="P6" s="175"/>
      <c r="Q6" s="176"/>
      <c r="R6" s="72"/>
      <c r="S6" s="61" t="s">
        <v>30</v>
      </c>
    </row>
    <row r="7" spans="1:19" ht="36">
      <c r="A7" s="186" t="s">
        <v>90</v>
      </c>
      <c r="B7" s="73" t="s">
        <v>31</v>
      </c>
      <c r="C7" s="63" t="s">
        <v>32</v>
      </c>
      <c r="D7" s="64">
        <v>25000</v>
      </c>
      <c r="E7" s="65"/>
      <c r="F7" s="66">
        <f t="shared" si="0"/>
        <v>25000</v>
      </c>
      <c r="G7" s="66"/>
      <c r="H7" s="66"/>
      <c r="I7" s="66"/>
      <c r="J7" s="67">
        <v>12500</v>
      </c>
      <c r="K7" s="74" t="s">
        <v>33</v>
      </c>
      <c r="L7" s="75" t="s">
        <v>34</v>
      </c>
      <c r="M7" s="70">
        <v>12500</v>
      </c>
      <c r="N7" s="71">
        <f t="shared" si="1"/>
        <v>50</v>
      </c>
      <c r="O7" s="174"/>
      <c r="P7" s="177"/>
      <c r="Q7" s="178"/>
      <c r="R7" s="72"/>
      <c r="S7" s="61" t="s">
        <v>35</v>
      </c>
    </row>
    <row r="8" spans="1:19" ht="72">
      <c r="A8" s="186" t="s">
        <v>91</v>
      </c>
      <c r="B8" s="73" t="s">
        <v>31</v>
      </c>
      <c r="C8" s="76" t="s">
        <v>36</v>
      </c>
      <c r="D8" s="64">
        <v>25000</v>
      </c>
      <c r="E8" s="65"/>
      <c r="F8" s="66">
        <f t="shared" si="0"/>
        <v>25000</v>
      </c>
      <c r="G8" s="66"/>
      <c r="H8" s="66"/>
      <c r="I8" s="66"/>
      <c r="J8" s="67">
        <v>12500</v>
      </c>
      <c r="K8" s="77"/>
      <c r="L8" s="78"/>
      <c r="M8" s="70">
        <v>12500</v>
      </c>
      <c r="N8" s="71">
        <f t="shared" si="1"/>
        <v>50</v>
      </c>
      <c r="O8" s="174"/>
      <c r="P8" s="175"/>
      <c r="Q8" s="176"/>
      <c r="R8" s="72"/>
      <c r="S8" s="61" t="s">
        <v>35</v>
      </c>
    </row>
    <row r="9" spans="1:19" ht="48">
      <c r="A9" s="186" t="s">
        <v>92</v>
      </c>
      <c r="B9" s="73" t="s">
        <v>31</v>
      </c>
      <c r="C9" s="76" t="s">
        <v>37</v>
      </c>
      <c r="D9" s="64">
        <v>10000</v>
      </c>
      <c r="E9" s="65"/>
      <c r="F9" s="66">
        <f t="shared" si="0"/>
        <v>10000</v>
      </c>
      <c r="G9" s="66"/>
      <c r="H9" s="66"/>
      <c r="I9" s="66"/>
      <c r="J9" s="67">
        <v>5000</v>
      </c>
      <c r="K9" s="77"/>
      <c r="L9" s="78"/>
      <c r="M9" s="70">
        <v>5000</v>
      </c>
      <c r="N9" s="71">
        <f t="shared" si="1"/>
        <v>50</v>
      </c>
      <c r="O9" s="174"/>
      <c r="P9" s="175"/>
      <c r="Q9" s="179"/>
      <c r="R9" s="72"/>
      <c r="S9" s="61" t="s">
        <v>35</v>
      </c>
    </row>
    <row r="10" spans="1:19" ht="60">
      <c r="A10" s="186" t="s">
        <v>93</v>
      </c>
      <c r="B10" s="62" t="s">
        <v>31</v>
      </c>
      <c r="C10" s="76" t="s">
        <v>38</v>
      </c>
      <c r="D10" s="64">
        <v>10000</v>
      </c>
      <c r="E10" s="65"/>
      <c r="F10" s="66">
        <f t="shared" si="0"/>
        <v>10000</v>
      </c>
      <c r="G10" s="66"/>
      <c r="H10" s="66"/>
      <c r="I10" s="66"/>
      <c r="J10" s="67">
        <v>5000</v>
      </c>
      <c r="K10" s="77"/>
      <c r="L10" s="78"/>
      <c r="M10" s="70">
        <v>5000</v>
      </c>
      <c r="N10" s="71">
        <f t="shared" si="1"/>
        <v>50</v>
      </c>
      <c r="O10" s="174"/>
      <c r="P10" s="175"/>
      <c r="Q10" s="176"/>
      <c r="R10" s="72"/>
      <c r="S10" s="61" t="s">
        <v>35</v>
      </c>
    </row>
    <row r="11" spans="1:19" ht="48">
      <c r="A11" s="186" t="s">
        <v>94</v>
      </c>
      <c r="B11" s="62" t="s">
        <v>31</v>
      </c>
      <c r="C11" s="76" t="s">
        <v>39</v>
      </c>
      <c r="D11" s="64">
        <v>8000</v>
      </c>
      <c r="E11" s="65"/>
      <c r="F11" s="66">
        <f t="shared" si="0"/>
        <v>8000</v>
      </c>
      <c r="G11" s="67"/>
      <c r="H11" s="67"/>
      <c r="I11" s="67"/>
      <c r="J11" s="67">
        <v>4000</v>
      </c>
      <c r="K11" s="77"/>
      <c r="L11" s="78"/>
      <c r="M11" s="70">
        <v>4000</v>
      </c>
      <c r="N11" s="71">
        <f t="shared" si="1"/>
        <v>50</v>
      </c>
      <c r="O11" s="174"/>
      <c r="P11" s="175"/>
      <c r="Q11" s="176" t="s">
        <v>40</v>
      </c>
      <c r="R11" s="72"/>
      <c r="S11" s="61" t="s">
        <v>35</v>
      </c>
    </row>
    <row r="12" spans="1:19" ht="60">
      <c r="A12" s="186" t="s">
        <v>95</v>
      </c>
      <c r="B12" s="79" t="s">
        <v>31</v>
      </c>
      <c r="C12" s="76" t="s">
        <v>41</v>
      </c>
      <c r="D12" s="64">
        <v>25000</v>
      </c>
      <c r="E12" s="65"/>
      <c r="F12" s="66">
        <f t="shared" si="0"/>
        <v>25000</v>
      </c>
      <c r="G12" s="66"/>
      <c r="H12" s="66"/>
      <c r="I12" s="66"/>
      <c r="J12" s="67">
        <v>12500</v>
      </c>
      <c r="K12" s="77"/>
      <c r="L12" s="78"/>
      <c r="M12" s="70">
        <v>12500</v>
      </c>
      <c r="N12" s="71">
        <f t="shared" si="1"/>
        <v>50</v>
      </c>
      <c r="O12" s="174"/>
      <c r="P12" s="175"/>
      <c r="Q12" s="178"/>
      <c r="R12" s="72"/>
      <c r="S12" s="61" t="s">
        <v>35</v>
      </c>
    </row>
    <row r="13" spans="1:19" ht="36">
      <c r="A13" s="187" t="s">
        <v>96</v>
      </c>
      <c r="B13" s="79" t="s">
        <v>31</v>
      </c>
      <c r="C13" s="76" t="s">
        <v>42</v>
      </c>
      <c r="D13" s="64">
        <v>10000</v>
      </c>
      <c r="E13" s="65"/>
      <c r="F13" s="66">
        <f t="shared" si="0"/>
        <v>10000</v>
      </c>
      <c r="G13" s="66"/>
      <c r="H13" s="66"/>
      <c r="I13" s="66"/>
      <c r="J13" s="67">
        <v>5000</v>
      </c>
      <c r="K13" s="80"/>
      <c r="L13" s="81"/>
      <c r="M13" s="70">
        <v>5000</v>
      </c>
      <c r="N13" s="71">
        <f t="shared" si="1"/>
        <v>50</v>
      </c>
      <c r="O13" s="174"/>
      <c r="P13" s="175"/>
      <c r="Q13" s="178"/>
      <c r="R13" s="72"/>
      <c r="S13" s="61" t="s">
        <v>35</v>
      </c>
    </row>
    <row r="14" spans="1:19" ht="60">
      <c r="A14" s="188" t="s">
        <v>97</v>
      </c>
      <c r="B14" s="79" t="s">
        <v>43</v>
      </c>
      <c r="C14" s="76" t="s">
        <v>44</v>
      </c>
      <c r="D14" s="64">
        <v>26000</v>
      </c>
      <c r="E14" s="65"/>
      <c r="F14" s="66">
        <f t="shared" si="0"/>
        <v>26000</v>
      </c>
      <c r="G14" s="66"/>
      <c r="H14" s="66"/>
      <c r="I14" s="66"/>
      <c r="J14" s="67">
        <v>16000</v>
      </c>
      <c r="K14" s="68" t="s">
        <v>45</v>
      </c>
      <c r="L14" s="69" t="s">
        <v>34</v>
      </c>
      <c r="M14" s="70">
        <v>13000</v>
      </c>
      <c r="N14" s="71">
        <f t="shared" si="1"/>
        <v>50</v>
      </c>
      <c r="O14" s="174"/>
      <c r="P14" s="177"/>
      <c r="Q14" s="180"/>
      <c r="R14" s="72"/>
      <c r="S14" s="61" t="s">
        <v>35</v>
      </c>
    </row>
    <row r="15" spans="1:19" ht="104.25" customHeight="1">
      <c r="A15" s="189" t="s">
        <v>98</v>
      </c>
      <c r="B15" s="79" t="s">
        <v>46</v>
      </c>
      <c r="C15" s="63" t="s">
        <v>47</v>
      </c>
      <c r="D15" s="64">
        <v>200000</v>
      </c>
      <c r="E15" s="65"/>
      <c r="F15" s="66">
        <f t="shared" si="0"/>
        <v>200000</v>
      </c>
      <c r="G15" s="66"/>
      <c r="H15" s="66"/>
      <c r="I15" s="66"/>
      <c r="J15" s="67">
        <v>100000</v>
      </c>
      <c r="K15" s="68" t="s">
        <v>48</v>
      </c>
      <c r="L15" s="69" t="s">
        <v>49</v>
      </c>
      <c r="M15" s="70">
        <v>100000</v>
      </c>
      <c r="N15" s="71">
        <f t="shared" si="1"/>
        <v>50</v>
      </c>
      <c r="O15" s="174"/>
      <c r="P15" s="177"/>
      <c r="Q15" s="176"/>
      <c r="R15" s="72"/>
      <c r="S15" s="61" t="s">
        <v>50</v>
      </c>
    </row>
    <row r="16" spans="1:19" ht="34.5" customHeight="1">
      <c r="A16" s="188" t="s">
        <v>99</v>
      </c>
      <c r="B16" s="79" t="s">
        <v>51</v>
      </c>
      <c r="C16" s="82" t="s">
        <v>52</v>
      </c>
      <c r="D16" s="64">
        <v>35000</v>
      </c>
      <c r="E16" s="83"/>
      <c r="F16" s="66">
        <f t="shared" si="0"/>
        <v>35000</v>
      </c>
      <c r="G16" s="66"/>
      <c r="H16" s="66"/>
      <c r="I16" s="66"/>
      <c r="J16" s="67">
        <v>17500</v>
      </c>
      <c r="K16" s="68" t="s">
        <v>23</v>
      </c>
      <c r="L16" s="69">
        <v>0</v>
      </c>
      <c r="M16" s="70">
        <v>17500</v>
      </c>
      <c r="N16" s="71">
        <f t="shared" si="1"/>
        <v>50</v>
      </c>
      <c r="O16" s="174"/>
      <c r="P16" s="177"/>
      <c r="Q16" s="180"/>
      <c r="R16" s="72"/>
      <c r="S16" s="61" t="s">
        <v>35</v>
      </c>
    </row>
    <row r="17" spans="1:19" ht="33.75" customHeight="1">
      <c r="A17" s="186" t="s">
        <v>100</v>
      </c>
      <c r="B17" s="79" t="s">
        <v>51</v>
      </c>
      <c r="C17" s="82" t="s">
        <v>53</v>
      </c>
      <c r="D17" s="64">
        <v>15000</v>
      </c>
      <c r="E17" s="65"/>
      <c r="F17" s="66">
        <f t="shared" si="0"/>
        <v>15000</v>
      </c>
      <c r="G17" s="66"/>
      <c r="H17" s="66"/>
      <c r="I17" s="66"/>
      <c r="J17" s="67">
        <v>7500</v>
      </c>
      <c r="K17" s="68" t="s">
        <v>23</v>
      </c>
      <c r="L17" s="69">
        <v>0</v>
      </c>
      <c r="M17" s="70">
        <v>7500</v>
      </c>
      <c r="N17" s="71">
        <f t="shared" si="1"/>
        <v>50</v>
      </c>
      <c r="O17" s="174"/>
      <c r="P17" s="177"/>
      <c r="Q17" s="181"/>
      <c r="R17" s="72"/>
      <c r="S17" s="61" t="s">
        <v>35</v>
      </c>
    </row>
    <row r="18" spans="1:19" ht="36">
      <c r="A18" s="186" t="s">
        <v>101</v>
      </c>
      <c r="B18" s="79" t="s">
        <v>54</v>
      </c>
      <c r="C18" s="84" t="s">
        <v>55</v>
      </c>
      <c r="D18" s="64">
        <v>150000</v>
      </c>
      <c r="E18" s="65"/>
      <c r="F18" s="66">
        <f t="shared" si="0"/>
        <v>150000</v>
      </c>
      <c r="G18" s="66"/>
      <c r="H18" s="66">
        <v>75000</v>
      </c>
      <c r="I18" s="66"/>
      <c r="J18" s="67"/>
      <c r="K18" s="68" t="s">
        <v>56</v>
      </c>
      <c r="L18" s="69" t="s">
        <v>57</v>
      </c>
      <c r="M18" s="70">
        <v>75000</v>
      </c>
      <c r="N18" s="71">
        <f t="shared" si="1"/>
        <v>50</v>
      </c>
      <c r="O18" s="174"/>
      <c r="P18" s="177"/>
      <c r="Q18" s="173"/>
      <c r="R18" s="72"/>
      <c r="S18" s="61" t="s">
        <v>58</v>
      </c>
    </row>
    <row r="19" spans="1:19" ht="24">
      <c r="A19" s="186" t="s">
        <v>102</v>
      </c>
      <c r="B19" s="79" t="s">
        <v>54</v>
      </c>
      <c r="C19" s="84" t="s">
        <v>59</v>
      </c>
      <c r="D19" s="64">
        <v>255000</v>
      </c>
      <c r="E19" s="65"/>
      <c r="F19" s="66">
        <f t="shared" si="0"/>
        <v>255000</v>
      </c>
      <c r="G19" s="66"/>
      <c r="H19" s="66">
        <v>127500</v>
      </c>
      <c r="I19" s="66"/>
      <c r="J19" s="67"/>
      <c r="K19" s="69" t="s">
        <v>23</v>
      </c>
      <c r="L19" s="69">
        <v>0</v>
      </c>
      <c r="M19" s="70">
        <v>127500</v>
      </c>
      <c r="N19" s="71">
        <f t="shared" si="1"/>
        <v>50</v>
      </c>
      <c r="O19" s="174"/>
      <c r="P19" s="175"/>
      <c r="Q19" s="180"/>
      <c r="R19" s="72"/>
      <c r="S19" s="61" t="s">
        <v>58</v>
      </c>
    </row>
    <row r="20" spans="1:19" ht="72">
      <c r="A20" s="186" t="s">
        <v>103</v>
      </c>
      <c r="B20" s="62" t="s">
        <v>60</v>
      </c>
      <c r="C20" s="84" t="s">
        <v>61</v>
      </c>
      <c r="D20" s="85">
        <v>29950</v>
      </c>
      <c r="E20" s="86"/>
      <c r="F20" s="87">
        <f t="shared" si="0"/>
        <v>29950</v>
      </c>
      <c r="G20" s="87"/>
      <c r="H20" s="87"/>
      <c r="I20" s="87"/>
      <c r="J20" s="67">
        <v>14975</v>
      </c>
      <c r="K20" s="68" t="s">
        <v>62</v>
      </c>
      <c r="L20" s="69" t="s">
        <v>63</v>
      </c>
      <c r="M20" s="70">
        <v>14975</v>
      </c>
      <c r="N20" s="71">
        <f t="shared" si="1"/>
        <v>50</v>
      </c>
      <c r="O20" s="174"/>
      <c r="P20" s="175"/>
      <c r="Q20" s="176"/>
      <c r="R20" s="72"/>
      <c r="S20" s="61" t="s">
        <v>64</v>
      </c>
    </row>
    <row r="21" spans="1:19" ht="60">
      <c r="A21" s="186" t="s">
        <v>104</v>
      </c>
      <c r="B21" s="62" t="s">
        <v>51</v>
      </c>
      <c r="C21" s="84" t="s">
        <v>65</v>
      </c>
      <c r="D21" s="64">
        <v>50000</v>
      </c>
      <c r="E21" s="65"/>
      <c r="F21" s="66">
        <f t="shared" si="0"/>
        <v>50000</v>
      </c>
      <c r="G21" s="66"/>
      <c r="H21" s="66"/>
      <c r="I21" s="87">
        <v>12500</v>
      </c>
      <c r="J21" s="67">
        <v>12500</v>
      </c>
      <c r="K21" s="68" t="s">
        <v>23</v>
      </c>
      <c r="L21" s="69">
        <v>0</v>
      </c>
      <c r="M21" s="70">
        <v>25000</v>
      </c>
      <c r="N21" s="71">
        <f t="shared" si="1"/>
        <v>50</v>
      </c>
      <c r="O21" s="174"/>
      <c r="P21" s="175"/>
      <c r="Q21" s="181" t="s">
        <v>66</v>
      </c>
      <c r="R21" s="72"/>
      <c r="S21" s="61" t="s">
        <v>67</v>
      </c>
    </row>
    <row r="22" spans="1:19" ht="24">
      <c r="A22" s="187" t="s">
        <v>105</v>
      </c>
      <c r="B22" s="62" t="s">
        <v>68</v>
      </c>
      <c r="C22" s="84" t="s">
        <v>69</v>
      </c>
      <c r="D22" s="64">
        <v>51601.54</v>
      </c>
      <c r="E22" s="65"/>
      <c r="F22" s="66">
        <f t="shared" si="0"/>
        <v>51601.54</v>
      </c>
      <c r="G22" s="66"/>
      <c r="H22" s="66"/>
      <c r="I22" s="66"/>
      <c r="J22" s="67">
        <v>25801.54</v>
      </c>
      <c r="K22" s="88" t="s">
        <v>70</v>
      </c>
      <c r="L22" s="75" t="s">
        <v>34</v>
      </c>
      <c r="M22" s="70">
        <v>25800</v>
      </c>
      <c r="N22" s="71">
        <f t="shared" si="1"/>
        <v>49.998507796472737</v>
      </c>
      <c r="O22" s="174"/>
      <c r="P22" s="177"/>
      <c r="Q22" s="180"/>
      <c r="R22" s="72"/>
      <c r="S22" s="61" t="s">
        <v>58</v>
      </c>
    </row>
    <row r="23" spans="1:19" ht="24">
      <c r="A23" s="186" t="s">
        <v>106</v>
      </c>
      <c r="B23" s="62" t="s">
        <v>68</v>
      </c>
      <c r="C23" s="84" t="s">
        <v>71</v>
      </c>
      <c r="D23" s="64">
        <v>63456.68</v>
      </c>
      <c r="E23" s="65"/>
      <c r="F23" s="66">
        <f t="shared" si="0"/>
        <v>63456.68</v>
      </c>
      <c r="G23" s="66"/>
      <c r="H23" s="66"/>
      <c r="I23" s="66"/>
      <c r="J23" s="67">
        <v>31729</v>
      </c>
      <c r="K23" s="89"/>
      <c r="L23" s="81"/>
      <c r="M23" s="70">
        <v>31728.44</v>
      </c>
      <c r="N23" s="71">
        <f t="shared" si="1"/>
        <v>50.000157587822116</v>
      </c>
      <c r="O23" s="174"/>
      <c r="P23" s="177"/>
      <c r="Q23" s="180"/>
      <c r="R23" s="72"/>
      <c r="S23" s="61" t="s">
        <v>58</v>
      </c>
    </row>
    <row r="24" spans="1:19" ht="24">
      <c r="A24" s="186" t="s">
        <v>107</v>
      </c>
      <c r="B24" s="62" t="s">
        <v>68</v>
      </c>
      <c r="C24" s="84" t="s">
        <v>72</v>
      </c>
      <c r="D24" s="64">
        <v>70892.92</v>
      </c>
      <c r="E24" s="65"/>
      <c r="F24" s="66">
        <f t="shared" si="0"/>
        <v>70892.92</v>
      </c>
      <c r="G24" s="66"/>
      <c r="H24" s="66"/>
      <c r="I24" s="66"/>
      <c r="J24" s="67">
        <v>35447</v>
      </c>
      <c r="K24" s="90" t="s">
        <v>23</v>
      </c>
      <c r="L24" s="69">
        <v>0</v>
      </c>
      <c r="M24" s="70">
        <v>35446.46</v>
      </c>
      <c r="N24" s="71">
        <f t="shared" si="1"/>
        <v>50</v>
      </c>
      <c r="O24" s="174"/>
      <c r="P24" s="177"/>
      <c r="Q24" s="180"/>
      <c r="R24" s="72"/>
      <c r="S24" s="61" t="s">
        <v>58</v>
      </c>
    </row>
    <row r="25" spans="1:19" ht="36">
      <c r="A25" s="186" t="s">
        <v>108</v>
      </c>
      <c r="B25" s="91" t="s">
        <v>73</v>
      </c>
      <c r="C25" s="84" t="s">
        <v>74</v>
      </c>
      <c r="D25" s="64">
        <v>312000</v>
      </c>
      <c r="E25" s="65"/>
      <c r="F25" s="66">
        <f t="shared" si="0"/>
        <v>312000</v>
      </c>
      <c r="G25" s="66"/>
      <c r="H25" s="66"/>
      <c r="I25" s="66"/>
      <c r="J25" s="67">
        <v>156000</v>
      </c>
      <c r="K25" s="90" t="s">
        <v>23</v>
      </c>
      <c r="L25" s="69">
        <v>0</v>
      </c>
      <c r="M25" s="70">
        <v>156000</v>
      </c>
      <c r="N25" s="71">
        <f t="shared" si="1"/>
        <v>50</v>
      </c>
      <c r="O25" s="174"/>
      <c r="P25" s="177"/>
      <c r="Q25" s="180"/>
      <c r="R25" s="72"/>
      <c r="S25" s="61" t="s">
        <v>75</v>
      </c>
    </row>
    <row r="26" spans="1:19" ht="60.75" thickBot="1">
      <c r="A26" s="186" t="s">
        <v>109</v>
      </c>
      <c r="B26" s="91" t="s">
        <v>76</v>
      </c>
      <c r="C26" s="84" t="s">
        <v>77</v>
      </c>
      <c r="D26" s="64">
        <v>6700</v>
      </c>
      <c r="E26" s="65"/>
      <c r="F26" s="66">
        <f t="shared" si="0"/>
        <v>6700</v>
      </c>
      <c r="G26" s="66"/>
      <c r="H26" s="92"/>
      <c r="I26" s="93"/>
      <c r="J26" s="92"/>
      <c r="K26" s="94" t="s">
        <v>23</v>
      </c>
      <c r="L26" s="95">
        <v>0</v>
      </c>
      <c r="M26" s="96">
        <f>F26/2</f>
        <v>3350</v>
      </c>
      <c r="N26" s="97">
        <f t="shared" si="1"/>
        <v>50</v>
      </c>
      <c r="O26" s="182"/>
      <c r="P26" s="183"/>
      <c r="Q26" s="184"/>
      <c r="R26" s="98"/>
      <c r="S26" s="99" t="s">
        <v>35</v>
      </c>
    </row>
    <row r="27" spans="1:19" ht="15.75" thickBot="1">
      <c r="A27" s="100" t="s">
        <v>78</v>
      </c>
      <c r="B27" s="101"/>
      <c r="C27" s="102"/>
      <c r="D27" s="104">
        <f t="shared" ref="D27:J27" si="2">SUM(D5:D26)</f>
        <v>1440451.14</v>
      </c>
      <c r="E27" s="104">
        <f t="shared" si="2"/>
        <v>0</v>
      </c>
      <c r="F27" s="104">
        <f t="shared" si="2"/>
        <v>1408601.1400000001</v>
      </c>
      <c r="G27" s="104">
        <f t="shared" si="2"/>
        <v>0</v>
      </c>
      <c r="H27" s="105">
        <f t="shared" si="2"/>
        <v>202500</v>
      </c>
      <c r="I27" s="105">
        <f t="shared" si="2"/>
        <v>12500</v>
      </c>
      <c r="J27" s="106">
        <f t="shared" si="2"/>
        <v>504877.54</v>
      </c>
      <c r="K27" s="107"/>
      <c r="L27" s="108"/>
      <c r="M27" s="109">
        <f>SUM(M5:M26)</f>
        <v>720224.89999999991</v>
      </c>
      <c r="N27" s="110"/>
      <c r="O27" s="109">
        <f>SUM(O5:O26)</f>
        <v>0</v>
      </c>
      <c r="P27" s="111">
        <f>SUM(P5:P26)</f>
        <v>0</v>
      </c>
      <c r="Q27" s="112"/>
      <c r="R27" s="113"/>
      <c r="S27" s="114"/>
    </row>
    <row r="28" spans="1:19" ht="15.75" thickBot="1">
      <c r="A28" s="115" t="s">
        <v>79</v>
      </c>
      <c r="B28" s="116"/>
      <c r="C28" s="117"/>
      <c r="D28" s="119">
        <f>D27</f>
        <v>1440451.14</v>
      </c>
      <c r="E28" s="119">
        <f t="shared" ref="E28:J28" si="3">E27</f>
        <v>0</v>
      </c>
      <c r="F28" s="119">
        <f t="shared" si="3"/>
        <v>1408601.1400000001</v>
      </c>
      <c r="G28" s="119">
        <f t="shared" si="3"/>
        <v>0</v>
      </c>
      <c r="H28" s="119">
        <f t="shared" si="3"/>
        <v>202500</v>
      </c>
      <c r="I28" s="119">
        <f t="shared" si="3"/>
        <v>12500</v>
      </c>
      <c r="J28" s="119">
        <f t="shared" si="3"/>
        <v>504877.54</v>
      </c>
      <c r="K28" s="107"/>
      <c r="L28" s="108"/>
      <c r="M28" s="107">
        <f>M27</f>
        <v>720224.89999999991</v>
      </c>
      <c r="N28" s="120"/>
      <c r="O28" s="121">
        <f>O27</f>
        <v>0</v>
      </c>
      <c r="P28" s="122">
        <f>SUM(P6:P27)</f>
        <v>0</v>
      </c>
      <c r="Q28" s="123"/>
      <c r="R28" s="124"/>
      <c r="S28" s="125"/>
    </row>
    <row r="29" spans="1:19">
      <c r="A29" s="35" t="s">
        <v>80</v>
      </c>
      <c r="B29" s="36"/>
      <c r="C29" s="37"/>
      <c r="D29" s="126"/>
      <c r="E29" s="127"/>
      <c r="F29" s="128"/>
      <c r="G29" s="128"/>
      <c r="H29" s="128"/>
      <c r="I29" s="129"/>
      <c r="J29" s="129"/>
      <c r="K29" s="130"/>
      <c r="L29" s="131"/>
      <c r="M29" s="132"/>
      <c r="N29" s="133"/>
      <c r="O29" s="134"/>
      <c r="P29" s="135"/>
      <c r="Q29" s="136"/>
      <c r="R29" s="133"/>
      <c r="S29" s="137"/>
    </row>
    <row r="30" spans="1:19" ht="84">
      <c r="A30" s="190" t="s">
        <v>110</v>
      </c>
      <c r="B30" s="138" t="s">
        <v>51</v>
      </c>
      <c r="C30" s="139" t="s">
        <v>81</v>
      </c>
      <c r="D30" s="64">
        <v>482747.3</v>
      </c>
      <c r="E30" s="65"/>
      <c r="F30" s="66">
        <f>D30-E30</f>
        <v>482747.3</v>
      </c>
      <c r="G30" s="66"/>
      <c r="H30" s="66"/>
      <c r="I30" s="66">
        <v>237060.48000000001</v>
      </c>
      <c r="J30" s="67">
        <v>125000</v>
      </c>
      <c r="K30" s="140" t="s">
        <v>82</v>
      </c>
      <c r="L30" s="68" t="s">
        <v>83</v>
      </c>
      <c r="M30" s="141">
        <v>120686.82</v>
      </c>
      <c r="N30" s="71">
        <f>(M30*100)/F30</f>
        <v>24.999998964261426</v>
      </c>
      <c r="O30" s="174"/>
      <c r="P30" s="177"/>
      <c r="Q30" s="181" t="s">
        <v>84</v>
      </c>
      <c r="R30" s="72"/>
      <c r="S30" s="61"/>
    </row>
    <row r="31" spans="1:19">
      <c r="A31" s="142" t="s">
        <v>78</v>
      </c>
      <c r="B31" s="103"/>
      <c r="C31" s="143"/>
      <c r="D31" s="144">
        <f t="shared" ref="D31:J31" si="4">SUM(D30:D30)</f>
        <v>482747.3</v>
      </c>
      <c r="E31" s="145">
        <f t="shared" si="4"/>
        <v>0</v>
      </c>
      <c r="F31" s="146">
        <f t="shared" si="4"/>
        <v>482747.3</v>
      </c>
      <c r="G31" s="146">
        <f t="shared" si="4"/>
        <v>0</v>
      </c>
      <c r="H31" s="146">
        <f t="shared" si="4"/>
        <v>0</v>
      </c>
      <c r="I31" s="146">
        <f t="shared" si="4"/>
        <v>237060.48000000001</v>
      </c>
      <c r="J31" s="146">
        <f t="shared" si="4"/>
        <v>125000</v>
      </c>
      <c r="K31" s="147"/>
      <c r="L31" s="148"/>
      <c r="M31" s="149">
        <f>SUM(M30:M30)</f>
        <v>120686.82</v>
      </c>
      <c r="N31" s="150"/>
      <c r="O31" s="151"/>
      <c r="P31" s="152">
        <f>SUM(P30:P30)</f>
        <v>0</v>
      </c>
      <c r="Q31" s="153"/>
      <c r="R31" s="154"/>
      <c r="S31" s="155"/>
    </row>
    <row r="32" spans="1:19" ht="15.75" thickBot="1">
      <c r="A32" s="156" t="s">
        <v>85</v>
      </c>
      <c r="B32" s="118"/>
      <c r="C32" s="157"/>
      <c r="D32" s="158">
        <f>D31+D28</f>
        <v>1923198.44</v>
      </c>
      <c r="E32" s="158">
        <f t="shared" ref="E32:J32" si="5">E31+E28</f>
        <v>0</v>
      </c>
      <c r="F32" s="158">
        <f t="shared" si="5"/>
        <v>1891348.4400000002</v>
      </c>
      <c r="G32" s="158">
        <f t="shared" si="5"/>
        <v>0</v>
      </c>
      <c r="H32" s="158">
        <f t="shared" si="5"/>
        <v>202500</v>
      </c>
      <c r="I32" s="158">
        <f t="shared" si="5"/>
        <v>249560.48</v>
      </c>
      <c r="J32" s="158">
        <f t="shared" si="5"/>
        <v>629877.54</v>
      </c>
      <c r="K32" s="159"/>
      <c r="L32" s="160"/>
      <c r="M32" s="159">
        <f>M31+M28</f>
        <v>840911.72</v>
      </c>
      <c r="N32" s="161"/>
      <c r="O32" s="162"/>
      <c r="P32" s="163">
        <f>P31+P28</f>
        <v>0</v>
      </c>
      <c r="Q32" s="164"/>
      <c r="R32" s="161"/>
      <c r="S32" s="125"/>
    </row>
  </sheetData>
  <mergeCells count="6">
    <mergeCell ref="K7:K13"/>
    <mergeCell ref="L7:L13"/>
    <mergeCell ref="K22:K23"/>
    <mergeCell ref="L22:L23"/>
    <mergeCell ref="A27:C27"/>
    <mergeCell ref="A28:C28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 Anfragen</vt:lpstr>
    </vt:vector>
  </TitlesOfParts>
  <Company>Landkreis Zwickau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Lippold, Mandy</dc:creator>
  <cp:lastModifiedBy>Lippold, Mandy</cp:lastModifiedBy>
  <dcterms:created xsi:type="dcterms:W3CDTF">2026-09-08T14:55:49Z</dcterms:created>
  <dcterms:modified xsi:type="dcterms:W3CDTF">2026-09-08T15:01:35Z</dcterms:modified>
</cp:coreProperties>
</file>